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50B0E56C-E9CA-4931-83FC-467D3DE4C742}" xr6:coauthVersionLast="37" xr6:coauthVersionMax="37" xr10:uidLastSave="{00000000-0000-0000-0000-000000000000}"/>
  <bookViews>
    <workbookView xWindow="0" yWindow="0" windowWidth="28800" windowHeight="11925" tabRatio="641" firstSheet="1" activeTab="1" xr2:uid="{00000000-000D-0000-FFFF-FFFF00000000}"/>
  </bookViews>
  <sheets>
    <sheet name="2012" sheetId="1" state="hidden" r:id="rId1"/>
    <sheet name="2023" sheetId="11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CC32" i="11" l="1"/>
  <c r="BS32" i="11"/>
  <c r="CC41" i="11" l="1"/>
  <c r="BS28" i="11" l="1"/>
  <c r="BY124" i="11" l="1"/>
  <c r="BS46" i="11" s="1"/>
  <c r="BS33" i="11" s="1"/>
  <c r="BY95" i="11"/>
  <c r="BS22" i="11" l="1"/>
  <c r="BS48" i="11" s="1"/>
  <c r="CC20" i="11" l="1"/>
  <c r="BS20" i="11"/>
  <c r="BS61" i="11" l="1"/>
  <c r="BS57" i="11"/>
  <c r="CC57" i="11"/>
  <c r="CC61" i="11"/>
  <c r="CN124" i="11" l="1"/>
  <c r="CC46" i="11" s="1"/>
  <c r="CC33" i="11" s="1"/>
  <c r="CC28" i="11" l="1"/>
  <c r="CC54" i="11" l="1"/>
  <c r="BY111" i="11" l="1"/>
  <c r="BS30" i="11" s="1"/>
  <c r="BS27" i="11" s="1"/>
  <c r="BS19" i="11" s="1"/>
  <c r="E31" i="1" l="1"/>
  <c r="D31" i="1"/>
  <c r="E23" i="1"/>
  <c r="E28" i="1" s="1"/>
  <c r="D23" i="1"/>
  <c r="D28" i="1" s="1"/>
  <c r="E19" i="1"/>
  <c r="D19" i="1"/>
  <c r="E17" i="1"/>
  <c r="D17" i="1"/>
  <c r="E15" i="1"/>
  <c r="D15" i="1"/>
  <c r="E14" i="1"/>
  <c r="D14" i="1"/>
  <c r="E13" i="1"/>
  <c r="D13" i="1"/>
  <c r="BS18" i="11" l="1"/>
  <c r="E16" i="1"/>
  <c r="E18" i="1"/>
  <c r="D16" i="1"/>
  <c r="D18" i="1"/>
  <c r="D30" i="1" l="1"/>
  <c r="D12" i="1"/>
  <c r="E30" i="1"/>
  <c r="E12" i="1"/>
  <c r="D24" i="1"/>
  <c r="D22" i="1" s="1"/>
  <c r="E24" i="1"/>
  <c r="E22" i="1" s="1"/>
  <c r="E11" i="1" l="1"/>
  <c r="D10" i="1"/>
  <c r="CC22" i="11" l="1"/>
  <c r="CC48" i="11" s="1"/>
  <c r="CN95" i="11"/>
  <c r="CN111" i="11" l="1"/>
  <c r="CC30" i="11" s="1"/>
  <c r="CC27" i="11" s="1"/>
  <c r="CC19" i="11" s="1"/>
  <c r="CC18" i="11" s="1"/>
</calcChain>
</file>

<file path=xl/sharedStrings.xml><?xml version="1.0" encoding="utf-8"?>
<sst xmlns="http://schemas.openxmlformats.org/spreadsheetml/2006/main" count="412" uniqueCount="255">
  <si>
    <t>Приложение №1</t>
  </si>
  <si>
    <t>к приказу Федеральной</t>
  </si>
  <si>
    <t>службы по тарифам</t>
  </si>
  <si>
    <t>от "02" марта 2011 года №56-э</t>
  </si>
  <si>
    <t>№ п/п</t>
  </si>
  <si>
    <t>Показатель</t>
  </si>
  <si>
    <t>Ед.изм.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</si>
  <si>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</si>
  <si>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</si>
  <si>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</si>
  <si>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</si>
  <si>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</si>
  <si>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</si>
  <si>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</si>
  <si>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</si>
  <si>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</si>
  <si>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</si>
  <si>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</si>
  <si>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</si>
  <si>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</si>
  <si>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</si>
  <si>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</si>
  <si>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</si>
  <si>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</si>
  <si>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</si>
  <si>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</si>
  <si>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</si>
  <si>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</si>
  <si>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</si>
  <si>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</si>
  <si>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</si>
  <si>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</si>
  <si>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</si>
  <si>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</si>
  <si>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</si>
  <si>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</si>
  <si>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</si>
  <si>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</si>
  <si>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</si>
  <si>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</si>
  <si>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</si>
  <si>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</si>
  <si>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</si>
  <si>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</si>
  <si>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1.2.2.4.</t>
  </si>
  <si>
    <t>прочие расходы из прибыли</t>
  </si>
  <si>
    <t>1.3.</t>
  </si>
  <si>
    <t>Недополученный по независящим причинам доход (+)/ избыток средств, полученный в предыдущем периоде регулирования (-)</t>
  </si>
  <si>
    <t>II.</t>
  </si>
  <si>
    <t>Справочно: расходы на ремонт всего (п.1.1.1.1. + п.1.1.1.2.)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</si>
  <si>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</si>
  <si>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</si>
  <si>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</si>
  <si>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 - ООО "Охинские электрические сети"</t>
  </si>
  <si>
    <t>Фонд оплаты труда и отчисления на социальные нужды, всего</t>
  </si>
  <si>
    <t>дивиденды по акциям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</si>
  <si>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</si>
  <si>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</si>
  <si>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</si>
  <si>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 xml:space="preserve"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</t>
    </r>
  </si>
  <si>
    <t>Проезд в отпуск</t>
  </si>
  <si>
    <t xml:space="preserve"> 2012 год</t>
  </si>
  <si>
    <t>Превышение за счет увеличения:                                          -услуг  транспорта на 7126 т.руб.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</si>
  <si>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</si>
  <si>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</si>
  <si>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</si>
  <si>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</si>
  <si>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</si>
  <si>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</si>
  <si>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</si>
  <si>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</si>
  <si>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</si>
  <si>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</si>
  <si>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</si>
  <si>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</si>
  <si>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1.1</t>
  </si>
  <si>
    <t>1.1.1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</si>
  <si>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</si>
  <si>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</si>
  <si>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</si>
  <si>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</si>
  <si>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</si>
  <si>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</si>
  <si>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</si>
  <si>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</si>
  <si>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</si>
  <si>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</si>
  <si>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</si>
  <si>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</si>
  <si>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</si>
  <si>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</si>
  <si>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</si>
  <si>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</si>
  <si>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</si>
  <si>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</si>
  <si>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</si>
  <si>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</si>
  <si>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</si>
  <si>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</si>
  <si>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МВт∙ч</t>
  </si>
  <si>
    <t>IV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</si>
  <si>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</si>
  <si>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</si>
  <si>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</si>
  <si>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</si>
  <si>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</si>
  <si>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</si>
  <si>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</si>
  <si>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</si>
  <si>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</si>
  <si>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</si>
  <si>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</si>
  <si>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</si>
  <si>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</si>
  <si>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</si>
  <si>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</si>
  <si>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</si>
  <si>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</si>
  <si>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</si>
  <si>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</si>
  <si>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</si>
  <si>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</si>
  <si>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</t>
  </si>
  <si>
    <t>на ремонт</t>
  </si>
  <si>
    <t>прочие расходы (с расшифровкой)****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</si>
  <si>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</si>
  <si>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1.1.4</t>
  </si>
  <si>
    <t>6506908292</t>
  </si>
  <si>
    <t>650601001</t>
  </si>
  <si>
    <t>2.1</t>
  </si>
  <si>
    <t>2.2</t>
  </si>
  <si>
    <t>ИТОГО:</t>
  </si>
  <si>
    <t>налог на имущество</t>
  </si>
  <si>
    <t>СН11</t>
  </si>
  <si>
    <t>3.1</t>
  </si>
  <si>
    <t>НН</t>
  </si>
  <si>
    <t>4.1</t>
  </si>
  <si>
    <t>5.1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</si>
  <si>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</si>
  <si>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</si>
  <si>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Расшифровка прочих расходов из прибыли, тыс. руб.</t>
  </si>
  <si>
    <t>План</t>
  </si>
  <si>
    <t>Факт</t>
  </si>
  <si>
    <t>Отложенные налоговые активы и обязательства</t>
  </si>
  <si>
    <t>на соц.выплаты</t>
  </si>
  <si>
    <t>по исполнительным листам</t>
  </si>
  <si>
    <t>прочие расходы</t>
  </si>
  <si>
    <t>прочие доходы</t>
  </si>
  <si>
    <t>ВАЛОВАЯ ПРИБЫЛЬ</t>
  </si>
  <si>
    <t>услуги банка</t>
  </si>
  <si>
    <t>Чистая прибыль</t>
  </si>
  <si>
    <t>Приложение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</si>
  <si>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</si>
  <si>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</si>
  <si>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</si>
  <si>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</si>
  <si>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</si>
  <si>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Долгосрочный период регулирования:</t>
  </si>
  <si>
    <t>-</t>
  </si>
  <si>
    <t xml:space="preserve"> гг.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</si>
  <si>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</si>
  <si>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</si>
  <si>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</si>
  <si>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</si>
  <si>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</si>
  <si>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</si>
  <si>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</si>
  <si>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</si>
  <si>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</si>
  <si>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</si>
  <si>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</si>
  <si>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</si>
  <si>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</si>
  <si>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</si>
  <si>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1.2.3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</si>
  <si>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</si>
  <si>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</si>
  <si>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</si>
  <si>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</si>
  <si>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</si>
  <si>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</si>
  <si>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</si>
  <si>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</si>
  <si>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</si>
  <si>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</si>
  <si>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</si>
  <si>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</si>
  <si>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</si>
  <si>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</si>
  <si>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</si>
  <si>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1.2.11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</si>
  <si>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</si>
  <si>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</si>
  <si>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</si>
  <si>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МВа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</si>
  <si>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</si>
  <si>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</si>
  <si>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</si>
  <si>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</si>
  <si>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</si>
  <si>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Охинские электрические сети</t>
  </si>
  <si>
    <t>2022</t>
  </si>
  <si>
    <t>в том числе трансформаторная мощность подстанций на i уровне напряжения        СН1</t>
  </si>
  <si>
    <t>3.2</t>
  </si>
  <si>
    <t>3.3</t>
  </si>
  <si>
    <t>СН 11</t>
  </si>
  <si>
    <t>в том числе количество условных единиц по линиям электропередач на i уровне напряжения                                        СН1</t>
  </si>
  <si>
    <t>4.2</t>
  </si>
  <si>
    <t>4.3</t>
  </si>
  <si>
    <t>в том числе количество условных единиц по подстанциям на i уровне напряжения СН1</t>
  </si>
  <si>
    <t>5.2</t>
  </si>
  <si>
    <t>5.3</t>
  </si>
  <si>
    <t>в том числе длина линий электропередач на i уровне напряжения               СН1</t>
  </si>
  <si>
    <t>Командировки на судебные процессы</t>
  </si>
  <si>
    <t>Переезд работника на др. место жительство</t>
  </si>
  <si>
    <t>Арендные платежи за муниципальную технику</t>
  </si>
  <si>
    <t>Оплата сальдоперетока</t>
  </si>
  <si>
    <t>Повышение цены на прохождение мед.осмотра</t>
  </si>
  <si>
    <t>Материалы на хоз.способ</t>
  </si>
  <si>
    <t>Услуги связи</t>
  </si>
  <si>
    <t>Зарядка огнетушителей</t>
  </si>
  <si>
    <t>Расходы на услуги ком.хоз (дератизация)</t>
  </si>
  <si>
    <t>Расходы на юридические, нотариальные услуги</t>
  </si>
  <si>
    <t>Расходы на  програм.продукты</t>
  </si>
  <si>
    <t>Расходы на информационно-консульт-ые услуги</t>
  </si>
  <si>
    <t>Расходы на командировки и представительские</t>
  </si>
  <si>
    <t>Расходы на подготовку кадров</t>
  </si>
  <si>
    <t>Расходы на страхование(ОСАГО техники)</t>
  </si>
  <si>
    <t>Услуги по стрике белья</t>
  </si>
  <si>
    <t>Расходы по сбору, транспортировке, обработке, утилизации, обезвреживанию, размещению отходов производства</t>
  </si>
  <si>
    <t>Электроэнергия на хоз. нужды</t>
  </si>
  <si>
    <t>Переезд на другое место жительства</t>
  </si>
  <si>
    <t>Проезд на учебу работ-ов получающих 1 Выш. образ.</t>
  </si>
  <si>
    <t>Техосмотр</t>
  </si>
  <si>
    <t>Содержание оргтехники</t>
  </si>
  <si>
    <t>Програмное обеспечение</t>
  </si>
  <si>
    <t>Канцелярские расходы</t>
  </si>
  <si>
    <t>Почтовые расходы</t>
  </si>
  <si>
    <t>Подписка тех.лит-ра</t>
  </si>
  <si>
    <t>Медосмотр</t>
  </si>
  <si>
    <t>предрейсовый медосмотр</t>
  </si>
  <si>
    <t>Взносы в Фонд СРО</t>
  </si>
  <si>
    <t>Страхование членов СРО</t>
  </si>
  <si>
    <t>аренда земли</t>
  </si>
  <si>
    <t>аренда движимого имущества (ТРАНСПОРТ)</t>
  </si>
  <si>
    <t>прочая аренда (аренда муниципального транс-та)</t>
  </si>
  <si>
    <t>водоснабжение</t>
  </si>
  <si>
    <t>водоотведение</t>
  </si>
  <si>
    <t>Теплоэнергия</t>
  </si>
  <si>
    <t>Оборонэнерго</t>
  </si>
  <si>
    <t>РН-Сахалинморнефтегаз</t>
  </si>
  <si>
    <t>Обучения персонала по производственной необходимости</t>
  </si>
  <si>
    <t>2023 год</t>
  </si>
  <si>
    <t xml:space="preserve"> - сервисное обслуживание оборудования АСДУ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</si>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</sst>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#,##0.00_ ;[Red]\-#,##0.00\ "/>
    <numFmt numFmtId="168" formatCode="#,##0.00_ ;\-#,##0.00\ "/>
    <numFmt numFmtId="169" formatCode="0.0"/>
    <numFmt numFmtId="170" formatCode="0.0000"/>
    <numFmt numFmtId="171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165" fontId="1" fillId="0" borderId="0" xfId="1" applyNumberFormat="1" applyFont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 vertical="top"/>
    </xf>
    <xf numFmtId="164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0" fontId="3" fillId="2" borderId="0" xfId="0" applyFont="1" applyFill="1"/>
    <xf numFmtId="0" fontId="3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4" fontId="3" fillId="0" borderId="1" xfId="3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top"/>
    </xf>
    <xf numFmtId="165" fontId="5" fillId="2" borderId="1" xfId="2" applyNumberFormat="1" applyFont="1" applyFill="1" applyBorder="1" applyAlignment="1">
      <alignment vertical="top"/>
    </xf>
    <xf numFmtId="166" fontId="0" fillId="2" borderId="0" xfId="0" applyNumberFormat="1" applyFill="1" applyAlignment="1">
      <alignment vertical="top"/>
    </xf>
    <xf numFmtId="0" fontId="0" fillId="2" borderId="0" xfId="0" applyFill="1" applyAlignment="1">
      <alignment horizontal="center"/>
    </xf>
    <xf numFmtId="165" fontId="2" fillId="2" borderId="0" xfId="0" applyNumberFormat="1" applyFont="1" applyFill="1"/>
    <xf numFmtId="165" fontId="1" fillId="2" borderId="0" xfId="1" applyNumberFormat="1" applyFont="1" applyFill="1"/>
    <xf numFmtId="0" fontId="0" fillId="2" borderId="0" xfId="0" applyFill="1"/>
    <xf numFmtId="4" fontId="3" fillId="0" borderId="1" xfId="0" applyNumberFormat="1" applyFont="1" applyFill="1" applyBorder="1" applyAlignment="1">
      <alignment horizontal="right" vertical="center" wrapText="1"/>
    </xf>
    <xf numFmtId="167" fontId="3" fillId="2" borderId="1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3" fillId="2" borderId="1" xfId="2" applyNumberFormat="1" applyFont="1" applyFill="1" applyBorder="1" applyAlignment="1">
      <alignment horizontal="center" vertical="top"/>
    </xf>
    <xf numFmtId="168" fontId="3" fillId="2" borderId="1" xfId="2" applyNumberFormat="1" applyFont="1" applyFill="1" applyBorder="1" applyAlignment="1">
      <alignment horizontal="center" vertical="center"/>
    </xf>
    <xf numFmtId="168" fontId="3" fillId="2" borderId="1" xfId="2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68" fontId="6" fillId="2" borderId="1" xfId="1" applyNumberFormat="1" applyFont="1" applyFill="1" applyBorder="1" applyAlignment="1">
      <alignment horizontal="center" vertical="top"/>
    </xf>
    <xf numFmtId="9" fontId="2" fillId="0" borderId="0" xfId="4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1" fontId="1" fillId="0" borderId="0" xfId="4" applyNumberFormat="1" applyFont="1" applyAlignment="1">
      <alignment horizontal="center"/>
    </xf>
    <xf numFmtId="164" fontId="6" fillId="0" borderId="0" xfId="0" applyNumberFormat="1" applyFont="1"/>
    <xf numFmtId="168" fontId="6" fillId="2" borderId="1" xfId="2" applyNumberFormat="1" applyFont="1" applyFill="1" applyBorder="1" applyAlignment="1">
      <alignment horizontal="center" vertical="top"/>
    </xf>
    <xf numFmtId="168" fontId="6" fillId="2" borderId="1" xfId="2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1" fontId="2" fillId="0" borderId="0" xfId="4" applyNumberFormat="1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4" fontId="11" fillId="0" borderId="0" xfId="0" applyNumberFormat="1" applyFont="1"/>
    <xf numFmtId="0" fontId="16" fillId="0" borderId="0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/>
    <xf numFmtId="2" fontId="18" fillId="0" borderId="0" xfId="0" applyNumberFormat="1" applyFont="1"/>
    <xf numFmtId="170" fontId="11" fillId="0" borderId="0" xfId="0" applyNumberFormat="1" applyFont="1"/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left"/>
    </xf>
    <xf numFmtId="4" fontId="11" fillId="0" borderId="0" xfId="0" applyNumberFormat="1" applyFont="1" applyAlignment="1">
      <alignment horizontal="center"/>
    </xf>
    <xf numFmtId="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" fontId="11" fillId="2" borderId="1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right"/>
    </xf>
    <xf numFmtId="4" fontId="11" fillId="0" borderId="6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15" fillId="0" borderId="11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4" fontId="11" fillId="0" borderId="1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6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1" fillId="0" borderId="4" xfId="0" applyNumberFormat="1" applyFont="1" applyBorder="1" applyAlignment="1">
      <alignment horizontal="left"/>
    </xf>
    <xf numFmtId="4" fontId="14" fillId="0" borderId="6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left" vertical="center" wrapText="1"/>
    </xf>
    <xf numFmtId="2" fontId="14" fillId="0" borderId="5" xfId="0" applyNumberFormat="1" applyFont="1" applyBorder="1" applyAlignment="1">
      <alignment horizontal="left" vertical="center" wrapText="1"/>
    </xf>
    <xf numFmtId="2" fontId="14" fillId="0" borderId="3" xfId="0" applyNumberFormat="1" applyFont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2 10" xfId="3" xr:uid="{00000000-0005-0000-0000-000001000000}"/>
    <cellStyle name="Процентный" xfId="4" builtinId="5"/>
    <cellStyle name="Финансовый" xfId="1" builtinId="3"/>
    <cellStyle name="Финансовый 5" xfId="2" xr:uid="{00000000-0005-0000-0000-00000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6;&#1069;&#1050;/&#1058;&#1040;&#1056;&#1048;&#1060;%202017%20&#1075;&#1086;&#1076;/&#1090;&#1072;&#1088;&#1080;&#1092;%202017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"/>
      <sheetName val="1.4"/>
      <sheetName val="1.5"/>
      <sheetName val="1.6"/>
      <sheetName val="1.12 "/>
      <sheetName val="стоимость потерь"/>
      <sheetName val="1.13"/>
      <sheetName val="1.15"/>
      <sheetName val="15.1"/>
      <sheetName val="1.16 ПП"/>
      <sheetName val="1.16.1"/>
      <sheetName val="1.16.2"/>
      <sheetName val="1.16.3"/>
      <sheetName val="1.16 ТРАНСП."/>
      <sheetName val="1.16.1 трансп."/>
      <sheetName val="1.16.2 трансп."/>
      <sheetName val="тарифная сетка по кол договору"/>
      <sheetName val="1.16 ИТР"/>
      <sheetName val="1.16.1 ИТР"/>
      <sheetName val="1.16.2 ИТР"/>
      <sheetName val="16_АУП"/>
      <sheetName val="ТК АУП"/>
      <sheetName val="1.17"/>
      <sheetName val="ОС"/>
      <sheetName val="1.18"/>
      <sheetName val="18.1"/>
      <sheetName val="18.2"/>
      <sheetName val="18.3"/>
      <sheetName val="19"/>
      <sheetName val="1.20.3"/>
      <sheetName val="1.21.3"/>
      <sheetName val="21.1"/>
      <sheetName val="21.2"/>
      <sheetName val="21.3"/>
      <sheetName val="21.5"/>
      <sheetName val="1.24"/>
      <sheetName val="1.25"/>
      <sheetName val="1.30."/>
      <sheetName val="п2.1"/>
      <sheetName val="условные"/>
      <sheetName val="п2.2"/>
      <sheetName val="Условн"/>
      <sheetName val="Аренда помещений"/>
      <sheetName val="аренда сетей"/>
      <sheetName val="инвест.пр."/>
      <sheetName val="Мат."/>
      <sheetName val="Приборы"/>
      <sheetName val="Спецодежда"/>
      <sheetName val="услуги  стороннего транспорта"/>
      <sheetName val="Командировки"/>
      <sheetName val="проезд"/>
      <sheetName val="норматив чис"/>
      <sheetName val="годовой план КР ВЛ6 и ТП"/>
      <sheetName val="смета Фидер 31"/>
      <sheetName val="смета Фидер 37"/>
      <sheetName val="смета Фидер 41"/>
      <sheetName val="смета Фидер А"/>
      <sheetName val="смета Фидер 3 Эхаби"/>
      <sheetName val="смета ВЛ 0,4кВ от ТП 30"/>
      <sheetName val="Чистка трассы"/>
      <sheetName val="Новогородская"/>
      <sheetName val="Москальво"/>
      <sheetName val="энергосбережение"/>
      <sheetName val="сальдопереток"/>
      <sheetName val="выпадающий доход техпрес"/>
      <sheetName val="выпад доход по передаче"/>
      <sheetName val="динамика тарифа и 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9">
          <cell r="D19">
            <v>284</v>
          </cell>
          <cell r="H19">
            <v>69.873999999999995</v>
          </cell>
        </row>
        <row r="20">
          <cell r="D20">
            <v>1038.9000000000001</v>
          </cell>
          <cell r="H20">
            <v>1023.376</v>
          </cell>
        </row>
        <row r="24">
          <cell r="D24">
            <v>7997.7</v>
          </cell>
          <cell r="H24">
            <v>3058.174</v>
          </cell>
        </row>
        <row r="25">
          <cell r="D25">
            <v>7153</v>
          </cell>
          <cell r="H25">
            <v>3006.4349999999999</v>
          </cell>
        </row>
        <row r="65">
          <cell r="D65"/>
          <cell r="H65"/>
        </row>
        <row r="74">
          <cell r="D74">
            <v>45516.399999999994</v>
          </cell>
          <cell r="H74">
            <v>57037.135416666664</v>
          </cell>
        </row>
        <row r="78">
          <cell r="D78">
            <v>0</v>
          </cell>
          <cell r="H78"/>
        </row>
        <row r="95">
          <cell r="D95"/>
          <cell r="H9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zoomScaleNormal="100" workbookViewId="0">
      <selection activeCell="E11" sqref="E11"/>
    </sheetView>
  </sheetViews>
  <sheetFormatPr defaultRowHeight="15" x14ac:dyDescent="0.25"/>
  <cols>
    <col min="2" max="2" width="50" customWidth="1"/>
    <col min="4" max="4" width="12.7109375" customWidth="1"/>
    <col min="5" max="5" width="17.5703125" style="49" customWidth="1"/>
    <col min="6" max="6" width="39.28515625" customWidth="1"/>
    <col min="7" max="7" width="16.7109375" bestFit="1" customWidth="1"/>
    <col min="8" max="8" width="12.42578125" bestFit="1" customWidth="1"/>
    <col min="9" max="9" width="12.7109375" bestFit="1" customWidth="1"/>
  </cols>
  <sheetData>
    <row r="1" spans="1:13" x14ac:dyDescent="0.25">
      <c r="A1" s="1"/>
      <c r="B1" s="1"/>
      <c r="C1" s="1"/>
      <c r="D1" s="1"/>
      <c r="E1" s="30"/>
      <c r="F1" s="2" t="s">
        <v>0</v>
      </c>
    </row>
    <row r="2" spans="1:13" x14ac:dyDescent="0.25">
      <c r="A2" s="1"/>
      <c r="B2" s="1"/>
      <c r="C2" s="1"/>
      <c r="D2" s="1"/>
      <c r="E2" s="30"/>
      <c r="F2" s="2" t="s">
        <v>1</v>
      </c>
    </row>
    <row r="3" spans="1:13" x14ac:dyDescent="0.25">
      <c r="A3" s="1"/>
      <c r="B3" s="1"/>
      <c r="C3" s="1"/>
      <c r="D3" s="1"/>
      <c r="E3" s="30"/>
      <c r="F3" s="2" t="s">
        <v>2</v>
      </c>
    </row>
    <row r="4" spans="1:13" x14ac:dyDescent="0.25">
      <c r="A4" s="1"/>
      <c r="B4" s="1"/>
      <c r="C4" s="1"/>
      <c r="D4" s="1"/>
      <c r="E4" s="30"/>
      <c r="F4" s="2" t="s">
        <v>3</v>
      </c>
    </row>
    <row r="5" spans="1:13" x14ac:dyDescent="0.25">
      <c r="A5" s="1"/>
      <c r="B5" s="1"/>
      <c r="C5" s="1"/>
      <c r="D5" s="1"/>
      <c r="E5" s="30"/>
      <c r="F5" s="3"/>
    </row>
    <row r="6" spans="1:13" ht="46.5" customHeight="1" x14ac:dyDescent="0.25">
      <c r="A6" s="98" t="s">
        <v>53</v>
      </c>
      <c r="B6" s="98"/>
      <c r="C6" s="98"/>
      <c r="D6" s="98"/>
      <c r="E6" s="98"/>
      <c r="F6" s="98"/>
    </row>
    <row r="7" spans="1:13" x14ac:dyDescent="0.25">
      <c r="A7" s="1"/>
      <c r="B7" s="1"/>
      <c r="C7" s="1"/>
      <c r="D7" s="1"/>
      <c r="E7" s="30"/>
      <c r="F7" s="1"/>
    </row>
    <row r="8" spans="1:13" x14ac:dyDescent="0.25">
      <c r="A8" s="99" t="s">
        <v>4</v>
      </c>
      <c r="B8" s="99" t="s">
        <v>5</v>
      </c>
      <c r="C8" s="99" t="s">
        <v>6</v>
      </c>
      <c r="D8" s="100" t="s">
        <v>61</v>
      </c>
      <c r="E8" s="100"/>
      <c r="F8" s="99" t="s">
        <v>7</v>
      </c>
    </row>
    <row r="9" spans="1:13" x14ac:dyDescent="0.25">
      <c r="A9" s="99"/>
      <c r="B9" s="99"/>
      <c r="C9" s="99"/>
      <c r="D9" s="4" t="s">
        <v>8</v>
      </c>
      <c r="E9" s="42" t="s">
        <v>9</v>
      </c>
      <c r="F9" s="99"/>
    </row>
    <row r="10" spans="1:13" s="8" customFormat="1" x14ac:dyDescent="0.25">
      <c r="A10" s="5" t="s">
        <v>10</v>
      </c>
      <c r="B10" s="6" t="s">
        <v>11</v>
      </c>
      <c r="C10" s="7" t="s">
        <v>12</v>
      </c>
      <c r="D10" s="23">
        <f>D12+D22+D29</f>
        <v>73274.899999999994</v>
      </c>
      <c r="E10" s="52"/>
      <c r="F10" s="26"/>
      <c r="G10" s="28"/>
    </row>
    <row r="11" spans="1:13" ht="13.5" customHeight="1" x14ac:dyDescent="0.25">
      <c r="A11" s="5" t="s">
        <v>13</v>
      </c>
      <c r="B11" s="6" t="s">
        <v>14</v>
      </c>
      <c r="C11" s="7" t="s">
        <v>12</v>
      </c>
      <c r="D11" s="23"/>
      <c r="E11" s="54">
        <f>E12+E22+E29</f>
        <v>86752.209416666665</v>
      </c>
      <c r="F11" s="32"/>
      <c r="G11" s="58"/>
    </row>
    <row r="12" spans="1:13" x14ac:dyDescent="0.25">
      <c r="A12" s="5" t="s">
        <v>15</v>
      </c>
      <c r="B12" s="9" t="s">
        <v>16</v>
      </c>
      <c r="C12" s="7" t="s">
        <v>12</v>
      </c>
      <c r="D12" s="23">
        <f>D13+D15+D17+D18</f>
        <v>27758.500000000004</v>
      </c>
      <c r="E12" s="54">
        <f>E13+E15+E17+E18</f>
        <v>29715.074000000001</v>
      </c>
      <c r="F12" s="34"/>
      <c r="G12" s="58"/>
    </row>
    <row r="13" spans="1:13" ht="15.75" x14ac:dyDescent="0.25">
      <c r="A13" s="12" t="s">
        <v>17</v>
      </c>
      <c r="B13" s="13" t="s">
        <v>18</v>
      </c>
      <c r="C13" s="14" t="s">
        <v>12</v>
      </c>
      <c r="D13" s="24">
        <f>'[1]динамика тарифа и расчет'!$D$24</f>
        <v>7997.7</v>
      </c>
      <c r="E13" s="65">
        <f>'[1]динамика тарифа и расчет'!$H$24</f>
        <v>3058.174</v>
      </c>
      <c r="F13" s="36"/>
      <c r="G13" s="58"/>
      <c r="M13" s="10"/>
    </row>
    <row r="14" spans="1:13" x14ac:dyDescent="0.25">
      <c r="A14" s="12" t="s">
        <v>19</v>
      </c>
      <c r="B14" s="13" t="s">
        <v>20</v>
      </c>
      <c r="C14" s="14" t="s">
        <v>12</v>
      </c>
      <c r="D14" s="25">
        <f>'[1]динамика тарифа и расчет'!$D$25</f>
        <v>7153</v>
      </c>
      <c r="E14" s="65">
        <f>'[1]динамика тарифа и расчет'!$H$25</f>
        <v>3006.4349999999999</v>
      </c>
      <c r="F14" s="37"/>
      <c r="G14" s="58"/>
    </row>
    <row r="15" spans="1:13" ht="25.5" x14ac:dyDescent="0.25">
      <c r="A15" s="12" t="s">
        <v>21</v>
      </c>
      <c r="B15" s="6" t="s">
        <v>54</v>
      </c>
      <c r="C15" s="9" t="s">
        <v>12</v>
      </c>
      <c r="D15" s="59">
        <f>'[1]динамика тарифа и расчет'!$D$65</f>
        <v>0</v>
      </c>
      <c r="E15" s="66">
        <f>'[1]динамика тарифа и расчет'!$H$65</f>
        <v>0</v>
      </c>
      <c r="F15" s="61"/>
      <c r="G15" s="58"/>
    </row>
    <row r="16" spans="1:13" x14ac:dyDescent="0.25">
      <c r="A16" s="12" t="s">
        <v>22</v>
      </c>
      <c r="B16" s="15" t="s">
        <v>20</v>
      </c>
      <c r="C16" s="14" t="s">
        <v>12</v>
      </c>
      <c r="D16" s="22">
        <f>D15</f>
        <v>0</v>
      </c>
      <c r="E16" s="66">
        <f>E15</f>
        <v>0</v>
      </c>
      <c r="F16" s="38"/>
      <c r="G16" s="58"/>
    </row>
    <row r="17" spans="1:9" x14ac:dyDescent="0.25">
      <c r="A17" s="12" t="s">
        <v>23</v>
      </c>
      <c r="B17" s="15" t="s">
        <v>24</v>
      </c>
      <c r="C17" s="14" t="s">
        <v>12</v>
      </c>
      <c r="D17" s="43">
        <f>'[1]динамика тарифа и расчет'!$D$19</f>
        <v>284</v>
      </c>
      <c r="E17" s="65">
        <f>'[1]динамика тарифа и расчет'!$H$19</f>
        <v>69.873999999999995</v>
      </c>
      <c r="F17" s="37"/>
      <c r="G17" s="58"/>
    </row>
    <row r="18" spans="1:9" x14ac:dyDescent="0.25">
      <c r="A18" s="12" t="s">
        <v>25</v>
      </c>
      <c r="B18" s="15" t="s">
        <v>26</v>
      </c>
      <c r="C18" s="14" t="s">
        <v>12</v>
      </c>
      <c r="D18" s="25">
        <f>D19+D20+D21</f>
        <v>19476.800000000003</v>
      </c>
      <c r="E18" s="57">
        <f>E19+E20+E21</f>
        <v>26587.026000000002</v>
      </c>
      <c r="F18" s="36"/>
      <c r="G18" s="58"/>
    </row>
    <row r="19" spans="1:9" x14ac:dyDescent="0.25">
      <c r="A19" s="12" t="s">
        <v>27</v>
      </c>
      <c r="B19" s="15" t="s">
        <v>28</v>
      </c>
      <c r="C19" s="14" t="s">
        <v>12</v>
      </c>
      <c r="D19" s="43">
        <f>'[1]динамика тарифа и расчет'!$D$20</f>
        <v>1038.9000000000001</v>
      </c>
      <c r="E19" s="65">
        <f>'[1]динамика тарифа и расчет'!$H$20</f>
        <v>1023.376</v>
      </c>
      <c r="F19" s="39"/>
      <c r="G19" s="58"/>
    </row>
    <row r="20" spans="1:9" x14ac:dyDescent="0.25">
      <c r="A20" s="12" t="s">
        <v>29</v>
      </c>
      <c r="B20" s="15" t="s">
        <v>30</v>
      </c>
      <c r="C20" s="14" t="s">
        <v>12</v>
      </c>
      <c r="D20" s="25"/>
      <c r="E20" s="55"/>
      <c r="F20" s="40"/>
      <c r="G20" s="58"/>
    </row>
    <row r="21" spans="1:9" ht="25.5" x14ac:dyDescent="0.25">
      <c r="A21" s="12" t="s">
        <v>31</v>
      </c>
      <c r="B21" s="6" t="s">
        <v>32</v>
      </c>
      <c r="C21" s="9" t="s">
        <v>12</v>
      </c>
      <c r="D21" s="23">
        <v>18437.900000000001</v>
      </c>
      <c r="E21" s="54">
        <v>25563.65</v>
      </c>
      <c r="F21" s="60" t="s">
        <v>62</v>
      </c>
      <c r="G21" s="63"/>
      <c r="H21" s="27"/>
      <c r="I21" s="27"/>
    </row>
    <row r="22" spans="1:9" x14ac:dyDescent="0.25">
      <c r="A22" s="12" t="s">
        <v>33</v>
      </c>
      <c r="B22" s="15" t="s">
        <v>34</v>
      </c>
      <c r="C22" s="14" t="s">
        <v>12</v>
      </c>
      <c r="D22" s="25">
        <f>D23+D24</f>
        <v>45516.399999999994</v>
      </c>
      <c r="E22" s="54">
        <f>E23+E24</f>
        <v>57037.135416666664</v>
      </c>
      <c r="F22" s="41"/>
      <c r="G22" s="71"/>
    </row>
    <row r="23" spans="1:9" x14ac:dyDescent="0.25">
      <c r="A23" s="12" t="s">
        <v>35</v>
      </c>
      <c r="B23" s="15" t="s">
        <v>36</v>
      </c>
      <c r="C23" s="14" t="s">
        <v>12</v>
      </c>
      <c r="D23" s="25">
        <f>'[1]динамика тарифа и расчет'!$D$78</f>
        <v>0</v>
      </c>
      <c r="E23" s="55">
        <f>'[1]динамика тарифа и расчет'!$H$78</f>
        <v>0</v>
      </c>
      <c r="F23" s="38"/>
      <c r="G23" s="58"/>
      <c r="I23" s="27"/>
    </row>
    <row r="24" spans="1:9" x14ac:dyDescent="0.25">
      <c r="A24" s="12" t="s">
        <v>37</v>
      </c>
      <c r="B24" s="15" t="s">
        <v>38</v>
      </c>
      <c r="C24" s="14" t="s">
        <v>12</v>
      </c>
      <c r="D24" s="25">
        <f>D28+D27+D26+D25</f>
        <v>45516.399999999994</v>
      </c>
      <c r="E24" s="51">
        <f>E25+E26+E27+E28</f>
        <v>57037.135416666664</v>
      </c>
      <c r="F24" s="41"/>
      <c r="G24" s="58"/>
      <c r="I24" s="27"/>
    </row>
    <row r="25" spans="1:9" x14ac:dyDescent="0.25">
      <c r="A25" s="12" t="s">
        <v>39</v>
      </c>
      <c r="B25" s="15" t="s">
        <v>40</v>
      </c>
      <c r="C25" s="14" t="s">
        <v>12</v>
      </c>
      <c r="D25" s="25"/>
      <c r="E25" s="53"/>
      <c r="F25" s="31"/>
      <c r="G25" s="58"/>
    </row>
    <row r="26" spans="1:9" x14ac:dyDescent="0.25">
      <c r="A26" s="12" t="s">
        <v>41</v>
      </c>
      <c r="B26" s="15" t="s">
        <v>42</v>
      </c>
      <c r="C26" s="14" t="s">
        <v>12</v>
      </c>
      <c r="D26" s="25"/>
      <c r="E26" s="53"/>
      <c r="F26" s="31"/>
      <c r="G26" s="58"/>
      <c r="H26" s="29"/>
    </row>
    <row r="27" spans="1:9" x14ac:dyDescent="0.25">
      <c r="A27" s="12" t="s">
        <v>43</v>
      </c>
      <c r="B27" s="15" t="s">
        <v>55</v>
      </c>
      <c r="C27" s="14" t="s">
        <v>12</v>
      </c>
      <c r="D27" s="25">
        <v>0</v>
      </c>
      <c r="E27" s="55">
        <v>330</v>
      </c>
      <c r="F27" s="31"/>
      <c r="G27" s="58"/>
      <c r="H27" s="29"/>
    </row>
    <row r="28" spans="1:9" x14ac:dyDescent="0.25">
      <c r="A28" s="12" t="s">
        <v>44</v>
      </c>
      <c r="B28" s="15" t="s">
        <v>45</v>
      </c>
      <c r="C28" s="14" t="s">
        <v>12</v>
      </c>
      <c r="D28" s="22">
        <f>'[1]динамика тарифа и расчет'!$D$74-D23</f>
        <v>45516.399999999994</v>
      </c>
      <c r="E28" s="55">
        <f>'[1]динамика тарифа и расчет'!$H$74-E23-E27</f>
        <v>56707.135416666664</v>
      </c>
      <c r="F28" s="50"/>
      <c r="G28" s="58"/>
      <c r="H28" s="29"/>
      <c r="I28" s="29"/>
    </row>
    <row r="29" spans="1:9" ht="38.25" x14ac:dyDescent="0.25">
      <c r="A29" s="12" t="s">
        <v>46</v>
      </c>
      <c r="B29" s="15" t="s">
        <v>47</v>
      </c>
      <c r="C29" s="14" t="s">
        <v>12</v>
      </c>
      <c r="D29" s="25"/>
      <c r="E29" s="55"/>
      <c r="F29" s="14"/>
      <c r="G29" s="58"/>
      <c r="H29" s="29"/>
      <c r="I29" s="29"/>
    </row>
    <row r="30" spans="1:9" s="8" customFormat="1" x14ac:dyDescent="0.25">
      <c r="A30" s="12" t="s">
        <v>48</v>
      </c>
      <c r="B30" s="15" t="s">
        <v>49</v>
      </c>
      <c r="C30" s="14" t="s">
        <v>12</v>
      </c>
      <c r="D30" s="56">
        <f>D14+D16</f>
        <v>7153</v>
      </c>
      <c r="E30" s="57">
        <f>E14+E16</f>
        <v>3006.4349999999999</v>
      </c>
      <c r="F30" s="35"/>
      <c r="G30" s="58"/>
    </row>
    <row r="31" spans="1:9" s="8" customFormat="1" ht="25.5" x14ac:dyDescent="0.25">
      <c r="A31" s="12" t="s">
        <v>50</v>
      </c>
      <c r="B31" s="15" t="s">
        <v>51</v>
      </c>
      <c r="C31" s="14" t="s">
        <v>12</v>
      </c>
      <c r="D31" s="25">
        <f>'[1]динамика тарифа и расчет'!$D$95</f>
        <v>0</v>
      </c>
      <c r="E31" s="55">
        <f>'[1]динамика тарифа и расчет'!$H$95</f>
        <v>0</v>
      </c>
      <c r="F31" s="33"/>
      <c r="G31" s="58"/>
    </row>
    <row r="32" spans="1:9" ht="25.5" x14ac:dyDescent="0.25">
      <c r="A32" s="12" t="s">
        <v>13</v>
      </c>
      <c r="B32" s="15" t="s">
        <v>52</v>
      </c>
      <c r="C32" s="14" t="s">
        <v>12</v>
      </c>
      <c r="D32" s="25"/>
      <c r="E32" s="44"/>
      <c r="F32" s="16"/>
      <c r="G32" s="28"/>
    </row>
    <row r="33" spans="1:7" x14ac:dyDescent="0.25">
      <c r="A33" s="17"/>
      <c r="B33" s="17"/>
      <c r="C33" s="17"/>
      <c r="D33" s="18"/>
      <c r="E33" s="45"/>
      <c r="F33" s="17"/>
    </row>
    <row r="34" spans="1:7" ht="15.75" x14ac:dyDescent="0.25">
      <c r="A34" s="19"/>
      <c r="B34" s="20"/>
      <c r="C34" s="20"/>
      <c r="D34" s="67"/>
      <c r="E34" s="67"/>
      <c r="F34" s="21"/>
    </row>
    <row r="35" spans="1:7" ht="15.75" x14ac:dyDescent="0.25">
      <c r="A35" s="68"/>
      <c r="B35" s="68"/>
      <c r="C35" s="68"/>
      <c r="D35" s="70"/>
      <c r="E35" s="69"/>
      <c r="F35" s="68"/>
    </row>
    <row r="36" spans="1:7" x14ac:dyDescent="0.25">
      <c r="A36" s="62" t="s">
        <v>56</v>
      </c>
      <c r="B36" s="62"/>
      <c r="C36" s="62"/>
      <c r="D36" s="64"/>
      <c r="E36" s="64"/>
      <c r="F36" s="62"/>
      <c r="G36" s="62"/>
    </row>
    <row r="37" spans="1:7" ht="33.75" customHeight="1" x14ac:dyDescent="0.25">
      <c r="A37" s="96" t="s">
        <v>59</v>
      </c>
      <c r="B37" s="97"/>
      <c r="C37" s="97"/>
      <c r="D37" s="97"/>
      <c r="E37" s="97"/>
      <c r="F37" s="97"/>
      <c r="G37" s="97"/>
    </row>
    <row r="38" spans="1:7" ht="20.25" customHeight="1" x14ac:dyDescent="0.25">
      <c r="A38" s="96" t="s">
        <v>57</v>
      </c>
      <c r="B38" s="97"/>
      <c r="C38" s="97"/>
      <c r="D38" s="97"/>
      <c r="E38" s="97"/>
      <c r="F38" s="97"/>
      <c r="G38" s="97"/>
    </row>
    <row r="39" spans="1:7" ht="21" customHeight="1" x14ac:dyDescent="0.25">
      <c r="A39" s="96" t="s">
        <v>58</v>
      </c>
      <c r="B39" s="97"/>
      <c r="C39" s="97"/>
      <c r="D39" s="97"/>
      <c r="E39" s="97"/>
      <c r="F39" s="97"/>
      <c r="G39" s="97"/>
    </row>
    <row r="40" spans="1:7" x14ac:dyDescent="0.25">
      <c r="E40" s="46"/>
    </row>
    <row r="41" spans="1:7" x14ac:dyDescent="0.25">
      <c r="B41" s="8"/>
      <c r="C41" s="8"/>
      <c r="D41" s="8"/>
      <c r="E41" s="47"/>
    </row>
    <row r="42" spans="1:7" x14ac:dyDescent="0.25">
      <c r="D42" s="11"/>
      <c r="E42" s="48"/>
    </row>
    <row r="43" spans="1:7" x14ac:dyDescent="0.25">
      <c r="D43" s="11"/>
      <c r="E43" s="48"/>
    </row>
    <row r="45" spans="1:7" x14ac:dyDescent="0.25">
      <c r="B45" s="8"/>
      <c r="C45" s="8"/>
      <c r="D45" s="8"/>
      <c r="E45" s="47"/>
    </row>
    <row r="46" spans="1:7" x14ac:dyDescent="0.25">
      <c r="E46" s="48"/>
    </row>
    <row r="47" spans="1:7" x14ac:dyDescent="0.25">
      <c r="E47" s="48"/>
    </row>
  </sheetData>
  <mergeCells count="9">
    <mergeCell ref="A38:G38"/>
    <mergeCell ref="A39:G39"/>
    <mergeCell ref="A6:F6"/>
    <mergeCell ref="A8:A9"/>
    <mergeCell ref="B8:B9"/>
    <mergeCell ref="C8:C9"/>
    <mergeCell ref="D8:E8"/>
    <mergeCell ref="F8:F9"/>
    <mergeCell ref="A37:G37"/>
  </mergeCells>
  <pageMargins left="0.7" right="0.7" top="0.75" bottom="0.75" header="0.3" footer="0.3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6C71-D300-41F2-8FDD-140FB7BAA999}">
  <dimension ref="A1:FT148"/>
  <sheetViews>
    <sheetView tabSelected="1" topLeftCell="A34" workbookViewId="0">
      <selection activeCell="CC43" sqref="CC43:CL43"/>
    </sheetView>
  </sheetViews>
  <sheetFormatPr defaultColWidth="0.85546875" defaultRowHeight="15" x14ac:dyDescent="0.25"/>
  <cols>
    <col min="1" max="58" width="0.85546875" style="72"/>
    <col min="59" max="59" width="35" style="72" customWidth="1"/>
    <col min="60" max="79" width="0.85546875" style="72"/>
    <col min="80" max="80" width="5.7109375" style="72" customWidth="1"/>
    <col min="81" max="87" width="0.85546875" style="72"/>
    <col min="88" max="88" width="6.28515625" style="72" customWidth="1"/>
    <col min="89" max="89" width="0.85546875" style="72"/>
    <col min="90" max="90" width="5.28515625" style="72" customWidth="1"/>
    <col min="91" max="92" width="0.85546875" style="72"/>
    <col min="93" max="94" width="0.85546875" style="72" customWidth="1"/>
    <col min="95" max="95" width="7.140625" style="72" bestFit="1" customWidth="1"/>
    <col min="96" max="102" width="0.85546875" style="72"/>
    <col min="103" max="103" width="13.5703125" style="72" customWidth="1"/>
    <col min="104" max="155" width="0.85546875" style="72"/>
    <col min="156" max="156" width="0.85546875" style="72" customWidth="1"/>
    <col min="157" max="157" width="0.85546875" style="72"/>
    <col min="158" max="159" width="12.28515625" style="72" customWidth="1"/>
    <col min="160" max="16384" width="0.85546875" style="72"/>
  </cols>
  <sheetData>
    <row r="1" spans="1:107" s="62" customFormat="1" ht="12" customHeight="1" x14ac:dyDescent="0.2">
      <c r="BN1" s="62" t="s">
        <v>151</v>
      </c>
    </row>
    <row r="2" spans="1:107" s="62" customFormat="1" ht="12" customHeight="1" x14ac:dyDescent="0.2">
      <c r="BN2" s="62" t="s">
        <v>63</v>
      </c>
    </row>
    <row r="3" spans="1:107" s="62" customFormat="1" ht="12" customHeight="1" x14ac:dyDescent="0.2">
      <c r="BN3" s="62" t="s">
        <v>64</v>
      </c>
    </row>
    <row r="4" spans="1:107" ht="21" customHeight="1" x14ac:dyDescent="0.25"/>
    <row r="5" spans="1:107" s="73" customFormat="1" ht="14.25" customHeight="1" x14ac:dyDescent="0.25">
      <c r="A5" s="176" t="s">
        <v>152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</row>
    <row r="6" spans="1:107" s="73" customFormat="1" ht="14.25" customHeight="1" x14ac:dyDescent="0.25">
      <c r="A6" s="176" t="s">
        <v>153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</row>
    <row r="7" spans="1:107" s="73" customFormat="1" ht="14.25" customHeight="1" x14ac:dyDescent="0.25">
      <c r="A7" s="176" t="s">
        <v>154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</row>
    <row r="8" spans="1:107" s="73" customFormat="1" ht="14.25" customHeight="1" x14ac:dyDescent="0.25">
      <c r="A8" s="176" t="s">
        <v>155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</row>
    <row r="9" spans="1:107" ht="21" customHeight="1" x14ac:dyDescent="0.25">
      <c r="BT9" s="105"/>
      <c r="BU9" s="102"/>
      <c r="BV9" s="102"/>
      <c r="BW9" s="102"/>
      <c r="BX9" s="102"/>
      <c r="BY9" s="102"/>
      <c r="BZ9" s="102"/>
      <c r="CA9" s="102"/>
      <c r="CB9" s="102"/>
      <c r="CD9" s="105"/>
      <c r="CE9" s="105"/>
      <c r="CF9" s="105"/>
      <c r="CG9" s="105"/>
      <c r="CH9" s="105"/>
      <c r="CI9" s="105"/>
      <c r="CJ9" s="105"/>
      <c r="CK9" s="105"/>
      <c r="CM9" s="105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7" x14ac:dyDescent="0.25">
      <c r="C10" s="78" t="s">
        <v>156</v>
      </c>
      <c r="D10" s="78"/>
      <c r="AG10" s="104" t="s">
        <v>200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106"/>
      <c r="BU10" s="107"/>
      <c r="BV10" s="107"/>
      <c r="BW10" s="107"/>
      <c r="BX10" s="107"/>
      <c r="BY10" s="107"/>
      <c r="BZ10" s="107"/>
      <c r="CA10" s="107"/>
      <c r="CB10" s="107"/>
      <c r="CD10" s="105"/>
      <c r="CE10" s="105"/>
      <c r="CF10" s="105"/>
      <c r="CG10" s="105"/>
      <c r="CH10" s="105"/>
      <c r="CI10" s="105"/>
      <c r="CJ10" s="105"/>
      <c r="CK10" s="105"/>
      <c r="CM10" s="108"/>
      <c r="CN10" s="109"/>
      <c r="CO10" s="109"/>
      <c r="CP10" s="109"/>
      <c r="CQ10" s="109"/>
      <c r="CR10" s="109"/>
      <c r="CS10" s="109"/>
      <c r="CT10" s="109"/>
      <c r="CU10" s="109"/>
      <c r="CV10" s="109"/>
      <c r="CY10" s="75"/>
    </row>
    <row r="11" spans="1:107" x14ac:dyDescent="0.25">
      <c r="C11" s="78" t="s">
        <v>65</v>
      </c>
      <c r="D11" s="78"/>
      <c r="J11" s="177" t="s">
        <v>127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S11" s="105"/>
      <c r="BT11" s="102"/>
      <c r="BU11" s="102"/>
      <c r="BV11" s="102"/>
      <c r="BW11" s="102"/>
      <c r="BX11" s="102"/>
      <c r="BY11" s="102"/>
      <c r="BZ11" s="102"/>
      <c r="CA11" s="102"/>
      <c r="CB11" s="102"/>
      <c r="CD11" s="102"/>
      <c r="CE11" s="102"/>
      <c r="CF11" s="102"/>
      <c r="CG11" s="102"/>
      <c r="CH11" s="102"/>
      <c r="CI11" s="102"/>
      <c r="CJ11" s="102"/>
      <c r="CK11" s="102"/>
      <c r="CM11" s="105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7" x14ac:dyDescent="0.25">
      <c r="C12" s="78" t="s">
        <v>66</v>
      </c>
      <c r="D12" s="78"/>
      <c r="J12" s="166" t="s">
        <v>128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S12" s="105"/>
      <c r="BT12" s="102"/>
      <c r="BU12" s="102"/>
      <c r="BV12" s="102"/>
      <c r="BW12" s="102"/>
      <c r="BX12" s="102"/>
      <c r="BY12" s="102"/>
      <c r="BZ12" s="102"/>
      <c r="CA12" s="102"/>
      <c r="CB12" s="102"/>
      <c r="CD12" s="105"/>
      <c r="CE12" s="102"/>
      <c r="CF12" s="102"/>
      <c r="CG12" s="102"/>
      <c r="CH12" s="102"/>
      <c r="CI12" s="102"/>
      <c r="CJ12" s="102"/>
      <c r="CK12" s="102"/>
      <c r="CM12" s="105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7" x14ac:dyDescent="0.25">
      <c r="C13" s="78" t="s">
        <v>157</v>
      </c>
      <c r="D13" s="78"/>
      <c r="AQ13" s="167" t="s">
        <v>201</v>
      </c>
      <c r="AR13" s="167"/>
      <c r="AS13" s="167"/>
      <c r="AT13" s="167"/>
      <c r="AU13" s="167"/>
      <c r="AV13" s="167"/>
      <c r="AW13" s="167"/>
      <c r="AX13" s="167"/>
      <c r="AY13" s="168" t="s">
        <v>158</v>
      </c>
      <c r="AZ13" s="168"/>
      <c r="BA13" s="167" t="s">
        <v>254</v>
      </c>
      <c r="BB13" s="167"/>
      <c r="BC13" s="167"/>
      <c r="BD13" s="167"/>
      <c r="BE13" s="167"/>
      <c r="BF13" s="167"/>
      <c r="BG13" s="167"/>
      <c r="BH13" s="72" t="s">
        <v>159</v>
      </c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D13" s="105"/>
      <c r="CE13" s="105"/>
      <c r="CF13" s="105"/>
      <c r="CG13" s="105"/>
      <c r="CH13" s="105"/>
      <c r="CI13" s="105"/>
      <c r="CJ13" s="105"/>
      <c r="CM13" s="105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7" ht="15" customHeight="1" x14ac:dyDescent="0.25">
      <c r="BS14" s="105"/>
      <c r="BT14" s="102"/>
      <c r="BU14" s="102"/>
      <c r="BV14" s="102"/>
      <c r="BW14" s="102"/>
      <c r="BX14" s="102"/>
      <c r="BY14" s="102"/>
      <c r="BZ14" s="102"/>
      <c r="CA14" s="102"/>
      <c r="CB14" s="102"/>
      <c r="CD14" s="106"/>
      <c r="CE14" s="107"/>
      <c r="CF14" s="107"/>
      <c r="CG14" s="107"/>
      <c r="CH14" s="107"/>
      <c r="CI14" s="107"/>
      <c r="CJ14" s="107"/>
      <c r="CK14" s="107"/>
      <c r="CM14" s="111"/>
      <c r="CN14" s="112"/>
      <c r="CO14" s="112"/>
      <c r="CP14" s="112"/>
      <c r="CQ14" s="112"/>
      <c r="CR14" s="112"/>
      <c r="CS14" s="112"/>
      <c r="CT14" s="112"/>
      <c r="CU14" s="112"/>
      <c r="CV14" s="112"/>
    </row>
    <row r="15" spans="1:107" s="74" customFormat="1" ht="13.5" customHeight="1" x14ac:dyDescent="0.2">
      <c r="A15" s="169" t="s">
        <v>4</v>
      </c>
      <c r="B15" s="170"/>
      <c r="C15" s="170"/>
      <c r="D15" s="170"/>
      <c r="E15" s="170"/>
      <c r="F15" s="170"/>
      <c r="G15" s="170"/>
      <c r="H15" s="170"/>
      <c r="I15" s="171"/>
      <c r="J15" s="175" t="s">
        <v>5</v>
      </c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69" t="s">
        <v>67</v>
      </c>
      <c r="BI15" s="170"/>
      <c r="BJ15" s="170"/>
      <c r="BK15" s="170"/>
      <c r="BL15" s="170"/>
      <c r="BM15" s="170"/>
      <c r="BN15" s="170"/>
      <c r="BO15" s="170"/>
      <c r="BP15" s="170"/>
      <c r="BQ15" s="170"/>
      <c r="BR15" s="171"/>
      <c r="BS15" s="153" t="s">
        <v>252</v>
      </c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169" t="s">
        <v>68</v>
      </c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2"/>
    </row>
    <row r="16" spans="1:107" s="74" customFormat="1" ht="13.5" x14ac:dyDescent="0.2">
      <c r="A16" s="172"/>
      <c r="B16" s="173"/>
      <c r="C16" s="173"/>
      <c r="D16" s="173"/>
      <c r="E16" s="173"/>
      <c r="F16" s="173"/>
      <c r="G16" s="173"/>
      <c r="H16" s="173"/>
      <c r="I16" s="174"/>
      <c r="J16" s="17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2"/>
      <c r="BI16" s="173"/>
      <c r="BJ16" s="173"/>
      <c r="BK16" s="173"/>
      <c r="BL16" s="173"/>
      <c r="BM16" s="173"/>
      <c r="BN16" s="173"/>
      <c r="BO16" s="173"/>
      <c r="BP16" s="173"/>
      <c r="BQ16" s="173"/>
      <c r="BR16" s="174"/>
      <c r="BS16" s="153" t="s">
        <v>69</v>
      </c>
      <c r="BT16" s="154"/>
      <c r="BU16" s="154"/>
      <c r="BV16" s="154"/>
      <c r="BW16" s="154"/>
      <c r="BX16" s="154"/>
      <c r="BY16" s="154"/>
      <c r="BZ16" s="154"/>
      <c r="CA16" s="154"/>
      <c r="CB16" s="155"/>
      <c r="CC16" s="153" t="s">
        <v>70</v>
      </c>
      <c r="CD16" s="154"/>
      <c r="CE16" s="154"/>
      <c r="CF16" s="154"/>
      <c r="CG16" s="154"/>
      <c r="CH16" s="154"/>
      <c r="CI16" s="154"/>
      <c r="CJ16" s="154"/>
      <c r="CK16" s="154"/>
      <c r="CL16" s="155"/>
      <c r="CM16" s="183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5"/>
    </row>
    <row r="17" spans="1:107" s="74" customFormat="1" ht="15" customHeight="1" x14ac:dyDescent="0.2">
      <c r="A17" s="149" t="s">
        <v>71</v>
      </c>
      <c r="B17" s="150"/>
      <c r="C17" s="150"/>
      <c r="D17" s="150"/>
      <c r="E17" s="150"/>
      <c r="F17" s="150"/>
      <c r="G17" s="150"/>
      <c r="H17" s="150"/>
      <c r="I17" s="151"/>
      <c r="J17" s="79"/>
      <c r="K17" s="152" t="s">
        <v>72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3" t="s">
        <v>73</v>
      </c>
      <c r="BI17" s="154"/>
      <c r="BJ17" s="154"/>
      <c r="BK17" s="154"/>
      <c r="BL17" s="154"/>
      <c r="BM17" s="154"/>
      <c r="BN17" s="154"/>
      <c r="BO17" s="154"/>
      <c r="BP17" s="154"/>
      <c r="BQ17" s="154"/>
      <c r="BR17" s="155"/>
      <c r="BS17" s="153" t="s">
        <v>73</v>
      </c>
      <c r="BT17" s="154"/>
      <c r="BU17" s="154"/>
      <c r="BV17" s="154"/>
      <c r="BW17" s="154"/>
      <c r="BX17" s="154"/>
      <c r="BY17" s="154"/>
      <c r="BZ17" s="154"/>
      <c r="CA17" s="154"/>
      <c r="CB17" s="155"/>
      <c r="CC17" s="153" t="s">
        <v>73</v>
      </c>
      <c r="CD17" s="154"/>
      <c r="CE17" s="154"/>
      <c r="CF17" s="154"/>
      <c r="CG17" s="154"/>
      <c r="CH17" s="154"/>
      <c r="CI17" s="154"/>
      <c r="CJ17" s="154"/>
      <c r="CK17" s="154"/>
      <c r="CL17" s="155"/>
      <c r="CM17" s="159" t="s">
        <v>73</v>
      </c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1"/>
    </row>
    <row r="18" spans="1:107" s="74" customFormat="1" ht="18.75" customHeight="1" x14ac:dyDescent="0.2">
      <c r="A18" s="149" t="s">
        <v>74</v>
      </c>
      <c r="B18" s="150"/>
      <c r="C18" s="150"/>
      <c r="D18" s="150"/>
      <c r="E18" s="150"/>
      <c r="F18" s="150"/>
      <c r="G18" s="150"/>
      <c r="H18" s="150"/>
      <c r="I18" s="151"/>
      <c r="J18" s="79"/>
      <c r="K18" s="152" t="s">
        <v>122</v>
      </c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3" t="s">
        <v>12</v>
      </c>
      <c r="BI18" s="154"/>
      <c r="BJ18" s="154"/>
      <c r="BK18" s="154"/>
      <c r="BL18" s="154"/>
      <c r="BM18" s="154"/>
      <c r="BN18" s="154"/>
      <c r="BO18" s="154"/>
      <c r="BP18" s="154"/>
      <c r="BQ18" s="154"/>
      <c r="BR18" s="155"/>
      <c r="BS18" s="178">
        <f>BS19+BS33+BS47</f>
        <v>159268.48368778595</v>
      </c>
      <c r="BT18" s="179"/>
      <c r="BU18" s="179"/>
      <c r="BV18" s="179"/>
      <c r="BW18" s="179"/>
      <c r="BX18" s="179"/>
      <c r="BY18" s="179"/>
      <c r="BZ18" s="179"/>
      <c r="CA18" s="179"/>
      <c r="CB18" s="180"/>
      <c r="CC18" s="178">
        <f>CC19+CC33+CC47</f>
        <v>145856.74053000001</v>
      </c>
      <c r="CD18" s="179"/>
      <c r="CE18" s="179"/>
      <c r="CF18" s="179"/>
      <c r="CG18" s="179"/>
      <c r="CH18" s="179"/>
      <c r="CI18" s="179"/>
      <c r="CJ18" s="179"/>
      <c r="CK18" s="179"/>
      <c r="CL18" s="180"/>
      <c r="CM18" s="156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8"/>
    </row>
    <row r="19" spans="1:107" s="74" customFormat="1" ht="18.75" customHeight="1" x14ac:dyDescent="0.2">
      <c r="A19" s="149" t="s">
        <v>75</v>
      </c>
      <c r="B19" s="150"/>
      <c r="C19" s="150"/>
      <c r="D19" s="150"/>
      <c r="E19" s="150"/>
      <c r="F19" s="150"/>
      <c r="G19" s="150"/>
      <c r="H19" s="150"/>
      <c r="I19" s="151"/>
      <c r="J19" s="79"/>
      <c r="K19" s="152" t="s">
        <v>160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3" t="s">
        <v>12</v>
      </c>
      <c r="BI19" s="154"/>
      <c r="BJ19" s="154"/>
      <c r="BK19" s="154"/>
      <c r="BL19" s="154"/>
      <c r="BM19" s="154"/>
      <c r="BN19" s="154"/>
      <c r="BO19" s="154"/>
      <c r="BP19" s="154"/>
      <c r="BQ19" s="154"/>
      <c r="BR19" s="155"/>
      <c r="BS19" s="178">
        <f>BS20+BS25+BS27+BS31+BS32</f>
        <v>87012.200636785929</v>
      </c>
      <c r="BT19" s="154"/>
      <c r="BU19" s="154"/>
      <c r="BV19" s="154"/>
      <c r="BW19" s="154"/>
      <c r="BX19" s="154"/>
      <c r="BY19" s="154"/>
      <c r="BZ19" s="154"/>
      <c r="CA19" s="154"/>
      <c r="CB19" s="155"/>
      <c r="CC19" s="178">
        <f>CC20+CC25+CC27+CC31+CC32</f>
        <v>96603.551359999998</v>
      </c>
      <c r="CD19" s="154"/>
      <c r="CE19" s="154"/>
      <c r="CF19" s="154"/>
      <c r="CG19" s="154"/>
      <c r="CH19" s="154"/>
      <c r="CI19" s="154"/>
      <c r="CJ19" s="154"/>
      <c r="CK19" s="154"/>
      <c r="CL19" s="155"/>
      <c r="CM19" s="156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8"/>
    </row>
    <row r="20" spans="1:107" s="74" customFormat="1" ht="15" customHeight="1" x14ac:dyDescent="0.2">
      <c r="A20" s="149" t="s">
        <v>76</v>
      </c>
      <c r="B20" s="150"/>
      <c r="C20" s="150"/>
      <c r="D20" s="150"/>
      <c r="E20" s="150"/>
      <c r="F20" s="150"/>
      <c r="G20" s="150"/>
      <c r="H20" s="150"/>
      <c r="I20" s="151"/>
      <c r="J20" s="79"/>
      <c r="K20" s="152" t="s">
        <v>18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3" t="s">
        <v>12</v>
      </c>
      <c r="BI20" s="154"/>
      <c r="BJ20" s="154"/>
      <c r="BK20" s="154"/>
      <c r="BL20" s="154"/>
      <c r="BM20" s="154"/>
      <c r="BN20" s="154"/>
      <c r="BO20" s="154"/>
      <c r="BP20" s="154"/>
      <c r="BQ20" s="154"/>
      <c r="BR20" s="155"/>
      <c r="BS20" s="186">
        <f>BS21+BS23</f>
        <v>7123.824626785934</v>
      </c>
      <c r="BT20" s="163"/>
      <c r="BU20" s="163"/>
      <c r="BV20" s="163"/>
      <c r="BW20" s="163"/>
      <c r="BX20" s="163"/>
      <c r="BY20" s="163"/>
      <c r="BZ20" s="163"/>
      <c r="CA20" s="163"/>
      <c r="CB20" s="164"/>
      <c r="CC20" s="186">
        <f>CC21+CC23</f>
        <v>4269.8228200000003</v>
      </c>
      <c r="CD20" s="163"/>
      <c r="CE20" s="163"/>
      <c r="CF20" s="163"/>
      <c r="CG20" s="163"/>
      <c r="CH20" s="163"/>
      <c r="CI20" s="163"/>
      <c r="CJ20" s="163"/>
      <c r="CK20" s="163"/>
      <c r="CL20" s="164"/>
      <c r="CM20" s="156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8"/>
    </row>
    <row r="21" spans="1:107" s="74" customFormat="1" ht="19.5" customHeight="1" x14ac:dyDescent="0.2">
      <c r="A21" s="149" t="s">
        <v>77</v>
      </c>
      <c r="B21" s="150"/>
      <c r="C21" s="150"/>
      <c r="D21" s="150"/>
      <c r="E21" s="150"/>
      <c r="F21" s="150"/>
      <c r="G21" s="150"/>
      <c r="H21" s="150"/>
      <c r="I21" s="151"/>
      <c r="J21" s="79"/>
      <c r="K21" s="152" t="s">
        <v>78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3" t="s">
        <v>12</v>
      </c>
      <c r="BI21" s="154"/>
      <c r="BJ21" s="154"/>
      <c r="BK21" s="154"/>
      <c r="BL21" s="154"/>
      <c r="BM21" s="154"/>
      <c r="BN21" s="154"/>
      <c r="BO21" s="154"/>
      <c r="BP21" s="154"/>
      <c r="BQ21" s="154"/>
      <c r="BR21" s="155"/>
      <c r="BS21" s="186">
        <v>6771.5</v>
      </c>
      <c r="BT21" s="163"/>
      <c r="BU21" s="163"/>
      <c r="BV21" s="163"/>
      <c r="BW21" s="163"/>
      <c r="BX21" s="163"/>
      <c r="BY21" s="163"/>
      <c r="BZ21" s="163"/>
      <c r="CA21" s="163"/>
      <c r="CB21" s="164"/>
      <c r="CC21" s="186">
        <v>4176.9428200000002</v>
      </c>
      <c r="CD21" s="163"/>
      <c r="CE21" s="163"/>
      <c r="CF21" s="163"/>
      <c r="CG21" s="163"/>
      <c r="CH21" s="163"/>
      <c r="CI21" s="163"/>
      <c r="CJ21" s="163"/>
      <c r="CK21" s="163"/>
      <c r="CL21" s="164"/>
      <c r="CM21" s="156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8"/>
    </row>
    <row r="22" spans="1:107" s="74" customFormat="1" ht="15" customHeight="1" x14ac:dyDescent="0.2">
      <c r="A22" s="149" t="s">
        <v>79</v>
      </c>
      <c r="B22" s="150"/>
      <c r="C22" s="150"/>
      <c r="D22" s="150"/>
      <c r="E22" s="150"/>
      <c r="F22" s="150"/>
      <c r="G22" s="150"/>
      <c r="H22" s="150"/>
      <c r="I22" s="151"/>
      <c r="J22" s="79"/>
      <c r="K22" s="152" t="s">
        <v>123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3" t="s">
        <v>12</v>
      </c>
      <c r="BI22" s="154"/>
      <c r="BJ22" s="154"/>
      <c r="BK22" s="154"/>
      <c r="BL22" s="154"/>
      <c r="BM22" s="154"/>
      <c r="BN22" s="154"/>
      <c r="BO22" s="154"/>
      <c r="BP22" s="154"/>
      <c r="BQ22" s="154"/>
      <c r="BR22" s="155"/>
      <c r="BS22" s="178">
        <f>BS21</f>
        <v>6771.5</v>
      </c>
      <c r="BT22" s="154"/>
      <c r="BU22" s="154"/>
      <c r="BV22" s="154"/>
      <c r="BW22" s="154"/>
      <c r="BX22" s="154"/>
      <c r="BY22" s="154"/>
      <c r="BZ22" s="154"/>
      <c r="CA22" s="154"/>
      <c r="CB22" s="155"/>
      <c r="CC22" s="178">
        <f>CC21</f>
        <v>4176.9428200000002</v>
      </c>
      <c r="CD22" s="154"/>
      <c r="CE22" s="154"/>
      <c r="CF22" s="154"/>
      <c r="CG22" s="154"/>
      <c r="CH22" s="154"/>
      <c r="CI22" s="154"/>
      <c r="CJ22" s="154"/>
      <c r="CK22" s="154"/>
      <c r="CL22" s="155"/>
      <c r="CM22" s="156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8"/>
    </row>
    <row r="23" spans="1:107" s="74" customFormat="1" ht="33" customHeight="1" x14ac:dyDescent="0.2">
      <c r="A23" s="149" t="s">
        <v>80</v>
      </c>
      <c r="B23" s="150"/>
      <c r="C23" s="150"/>
      <c r="D23" s="150"/>
      <c r="E23" s="150"/>
      <c r="F23" s="150"/>
      <c r="G23" s="150"/>
      <c r="H23" s="150"/>
      <c r="I23" s="151"/>
      <c r="J23" s="79"/>
      <c r="K23" s="152" t="s">
        <v>81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3" t="s">
        <v>12</v>
      </c>
      <c r="BI23" s="154"/>
      <c r="BJ23" s="154"/>
      <c r="BK23" s="154"/>
      <c r="BL23" s="154"/>
      <c r="BM23" s="154"/>
      <c r="BN23" s="154"/>
      <c r="BO23" s="154"/>
      <c r="BP23" s="154"/>
      <c r="BQ23" s="154"/>
      <c r="BR23" s="155"/>
      <c r="BS23" s="178">
        <v>352.32462678593441</v>
      </c>
      <c r="BT23" s="154"/>
      <c r="BU23" s="154"/>
      <c r="BV23" s="154"/>
      <c r="BW23" s="154"/>
      <c r="BX23" s="154"/>
      <c r="BY23" s="154"/>
      <c r="BZ23" s="154"/>
      <c r="CA23" s="154"/>
      <c r="CB23" s="155"/>
      <c r="CC23" s="178">
        <v>92.88</v>
      </c>
      <c r="CD23" s="154"/>
      <c r="CE23" s="154"/>
      <c r="CF23" s="154"/>
      <c r="CG23" s="154"/>
      <c r="CH23" s="154"/>
      <c r="CI23" s="154"/>
      <c r="CJ23" s="154"/>
      <c r="CK23" s="154"/>
      <c r="CL23" s="155"/>
      <c r="CM23" s="156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8"/>
    </row>
    <row r="24" spans="1:107" s="74" customFormat="1" ht="15" customHeight="1" x14ac:dyDescent="0.2">
      <c r="A24" s="149" t="s">
        <v>82</v>
      </c>
      <c r="B24" s="150"/>
      <c r="C24" s="150"/>
      <c r="D24" s="150"/>
      <c r="E24" s="150"/>
      <c r="F24" s="150"/>
      <c r="G24" s="150"/>
      <c r="H24" s="150"/>
      <c r="I24" s="151"/>
      <c r="J24" s="79"/>
      <c r="K24" s="152" t="s">
        <v>20</v>
      </c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3" t="s">
        <v>12</v>
      </c>
      <c r="BI24" s="154"/>
      <c r="BJ24" s="154"/>
      <c r="BK24" s="154"/>
      <c r="BL24" s="154"/>
      <c r="BM24" s="154"/>
      <c r="BN24" s="154"/>
      <c r="BO24" s="154"/>
      <c r="BP24" s="154"/>
      <c r="BQ24" s="154"/>
      <c r="BR24" s="155"/>
      <c r="BS24" s="153"/>
      <c r="BT24" s="154"/>
      <c r="BU24" s="154"/>
      <c r="BV24" s="154"/>
      <c r="BW24" s="154"/>
      <c r="BX24" s="154"/>
      <c r="BY24" s="154"/>
      <c r="BZ24" s="154"/>
      <c r="CA24" s="154"/>
      <c r="CB24" s="155"/>
      <c r="CC24" s="153"/>
      <c r="CD24" s="154"/>
      <c r="CE24" s="154"/>
      <c r="CF24" s="154"/>
      <c r="CG24" s="154"/>
      <c r="CH24" s="154"/>
      <c r="CI24" s="154"/>
      <c r="CJ24" s="154"/>
      <c r="CK24" s="154"/>
      <c r="CL24" s="155"/>
      <c r="CM24" s="156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8"/>
    </row>
    <row r="25" spans="1:107" s="74" customFormat="1" ht="15" customHeight="1" x14ac:dyDescent="0.2">
      <c r="A25" s="149" t="s">
        <v>83</v>
      </c>
      <c r="B25" s="150"/>
      <c r="C25" s="150"/>
      <c r="D25" s="150"/>
      <c r="E25" s="150"/>
      <c r="F25" s="150"/>
      <c r="G25" s="150"/>
      <c r="H25" s="150"/>
      <c r="I25" s="151"/>
      <c r="J25" s="79"/>
      <c r="K25" s="152" t="s">
        <v>161</v>
      </c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3" t="s">
        <v>12</v>
      </c>
      <c r="BI25" s="154"/>
      <c r="BJ25" s="154"/>
      <c r="BK25" s="154"/>
      <c r="BL25" s="154"/>
      <c r="BM25" s="154"/>
      <c r="BN25" s="154"/>
      <c r="BO25" s="154"/>
      <c r="BP25" s="154"/>
      <c r="BQ25" s="154"/>
      <c r="BR25" s="155"/>
      <c r="BS25" s="186">
        <v>69433</v>
      </c>
      <c r="BT25" s="163"/>
      <c r="BU25" s="163"/>
      <c r="BV25" s="163"/>
      <c r="BW25" s="163"/>
      <c r="BX25" s="163"/>
      <c r="BY25" s="163"/>
      <c r="BZ25" s="163"/>
      <c r="CA25" s="163"/>
      <c r="CB25" s="164"/>
      <c r="CC25" s="186">
        <v>69272.36348</v>
      </c>
      <c r="CD25" s="163"/>
      <c r="CE25" s="163"/>
      <c r="CF25" s="163"/>
      <c r="CG25" s="163"/>
      <c r="CH25" s="163"/>
      <c r="CI25" s="163"/>
      <c r="CJ25" s="163"/>
      <c r="CK25" s="163"/>
      <c r="CL25" s="164"/>
      <c r="CM25" s="156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8"/>
    </row>
    <row r="26" spans="1:107" s="74" customFormat="1" ht="15" customHeight="1" x14ac:dyDescent="0.2">
      <c r="A26" s="149" t="s">
        <v>84</v>
      </c>
      <c r="B26" s="150"/>
      <c r="C26" s="150"/>
      <c r="D26" s="150"/>
      <c r="E26" s="150"/>
      <c r="F26" s="150"/>
      <c r="G26" s="150"/>
      <c r="H26" s="150"/>
      <c r="I26" s="151"/>
      <c r="J26" s="79"/>
      <c r="K26" s="152" t="s">
        <v>20</v>
      </c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3" t="s">
        <v>12</v>
      </c>
      <c r="BI26" s="154"/>
      <c r="BJ26" s="154"/>
      <c r="BK26" s="154"/>
      <c r="BL26" s="154"/>
      <c r="BM26" s="154"/>
      <c r="BN26" s="154"/>
      <c r="BO26" s="154"/>
      <c r="BP26" s="154"/>
      <c r="BQ26" s="154"/>
      <c r="BR26" s="155"/>
      <c r="BS26" s="178"/>
      <c r="BT26" s="154"/>
      <c r="BU26" s="154"/>
      <c r="BV26" s="154"/>
      <c r="BW26" s="154"/>
      <c r="BX26" s="154"/>
      <c r="BY26" s="154"/>
      <c r="BZ26" s="154"/>
      <c r="CA26" s="154"/>
      <c r="CB26" s="155"/>
      <c r="CC26" s="178"/>
      <c r="CD26" s="154"/>
      <c r="CE26" s="154"/>
      <c r="CF26" s="154"/>
      <c r="CG26" s="154"/>
      <c r="CH26" s="154"/>
      <c r="CI26" s="154"/>
      <c r="CJ26" s="154"/>
      <c r="CK26" s="154"/>
      <c r="CL26" s="155"/>
      <c r="CM26" s="18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8"/>
    </row>
    <row r="27" spans="1:107" s="74" customFormat="1" ht="19.5" customHeight="1" x14ac:dyDescent="0.2">
      <c r="A27" s="149" t="s">
        <v>85</v>
      </c>
      <c r="B27" s="150"/>
      <c r="C27" s="150"/>
      <c r="D27" s="150"/>
      <c r="E27" s="150"/>
      <c r="F27" s="150"/>
      <c r="G27" s="150"/>
      <c r="H27" s="150"/>
      <c r="I27" s="151"/>
      <c r="J27" s="79"/>
      <c r="K27" s="152" t="s">
        <v>162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3" t="s">
        <v>12</v>
      </c>
      <c r="BI27" s="154"/>
      <c r="BJ27" s="154"/>
      <c r="BK27" s="154"/>
      <c r="BL27" s="154"/>
      <c r="BM27" s="154"/>
      <c r="BN27" s="154"/>
      <c r="BO27" s="154"/>
      <c r="BP27" s="154"/>
      <c r="BQ27" s="154"/>
      <c r="BR27" s="155"/>
      <c r="BS27" s="178">
        <f>BY95+BS28+BS29+BS30</f>
        <v>10303.926009999999</v>
      </c>
      <c r="BT27" s="179"/>
      <c r="BU27" s="179"/>
      <c r="BV27" s="179"/>
      <c r="BW27" s="179"/>
      <c r="BX27" s="179"/>
      <c r="BY27" s="179"/>
      <c r="BZ27" s="179"/>
      <c r="CA27" s="179"/>
      <c r="CB27" s="180"/>
      <c r="CC27" s="178">
        <f>CN95+CC28+CC29+CC30</f>
        <v>7713.3200699999998</v>
      </c>
      <c r="CD27" s="179"/>
      <c r="CE27" s="179"/>
      <c r="CF27" s="179"/>
      <c r="CG27" s="179"/>
      <c r="CH27" s="179"/>
      <c r="CI27" s="179"/>
      <c r="CJ27" s="179"/>
      <c r="CK27" s="179"/>
      <c r="CL27" s="180"/>
      <c r="CM27" s="18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8"/>
    </row>
    <row r="28" spans="1:107" s="74" customFormat="1" ht="21" customHeight="1" x14ac:dyDescent="0.2">
      <c r="A28" s="149" t="s">
        <v>163</v>
      </c>
      <c r="B28" s="150"/>
      <c r="C28" s="150"/>
      <c r="D28" s="150"/>
      <c r="E28" s="150"/>
      <c r="F28" s="150"/>
      <c r="G28" s="150"/>
      <c r="H28" s="150"/>
      <c r="I28" s="151"/>
      <c r="J28" s="79"/>
      <c r="K28" s="152" t="s">
        <v>164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3" t="s">
        <v>12</v>
      </c>
      <c r="BI28" s="154"/>
      <c r="BJ28" s="154"/>
      <c r="BK28" s="154"/>
      <c r="BL28" s="154"/>
      <c r="BM28" s="154"/>
      <c r="BN28" s="154"/>
      <c r="BO28" s="154"/>
      <c r="BP28" s="154"/>
      <c r="BQ28" s="154"/>
      <c r="BR28" s="155"/>
      <c r="BS28" s="188">
        <f>BY127</f>
        <v>339.86621000000002</v>
      </c>
      <c r="BT28" s="163"/>
      <c r="BU28" s="163"/>
      <c r="BV28" s="163"/>
      <c r="BW28" s="163"/>
      <c r="BX28" s="163"/>
      <c r="BY28" s="163"/>
      <c r="BZ28" s="163"/>
      <c r="CA28" s="163"/>
      <c r="CB28" s="164"/>
      <c r="CC28" s="189">
        <f>CP127</f>
        <v>371.95501000000002</v>
      </c>
      <c r="CD28" s="154"/>
      <c r="CE28" s="154"/>
      <c r="CF28" s="154"/>
      <c r="CG28" s="154"/>
      <c r="CH28" s="154"/>
      <c r="CI28" s="154"/>
      <c r="CJ28" s="154"/>
      <c r="CK28" s="154"/>
      <c r="CL28" s="155"/>
      <c r="CM28" s="156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8"/>
    </row>
    <row r="29" spans="1:107" s="74" customFormat="1" ht="15" customHeight="1" x14ac:dyDescent="0.2">
      <c r="A29" s="149" t="s">
        <v>165</v>
      </c>
      <c r="B29" s="150"/>
      <c r="C29" s="150"/>
      <c r="D29" s="150"/>
      <c r="E29" s="150"/>
      <c r="F29" s="150"/>
      <c r="G29" s="150"/>
      <c r="H29" s="150"/>
      <c r="I29" s="151"/>
      <c r="J29" s="79"/>
      <c r="K29" s="152" t="s">
        <v>166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3" t="s">
        <v>12</v>
      </c>
      <c r="BI29" s="154"/>
      <c r="BJ29" s="154"/>
      <c r="BK29" s="154"/>
      <c r="BL29" s="154"/>
      <c r="BM29" s="154"/>
      <c r="BN29" s="154"/>
      <c r="BO29" s="154"/>
      <c r="BP29" s="154"/>
      <c r="BQ29" s="154"/>
      <c r="BR29" s="155"/>
      <c r="BS29" s="162"/>
      <c r="BT29" s="163"/>
      <c r="BU29" s="163"/>
      <c r="BV29" s="163"/>
      <c r="BW29" s="163"/>
      <c r="BX29" s="163"/>
      <c r="BY29" s="163"/>
      <c r="BZ29" s="163"/>
      <c r="CA29" s="163"/>
      <c r="CB29" s="164"/>
      <c r="CC29" s="153"/>
      <c r="CD29" s="154"/>
      <c r="CE29" s="154"/>
      <c r="CF29" s="154"/>
      <c r="CG29" s="154"/>
      <c r="CH29" s="154"/>
      <c r="CI29" s="154"/>
      <c r="CJ29" s="154"/>
      <c r="CK29" s="154"/>
      <c r="CL29" s="155"/>
      <c r="CM29" s="156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8"/>
    </row>
    <row r="30" spans="1:107" s="74" customFormat="1" ht="22.5" customHeight="1" x14ac:dyDescent="0.2">
      <c r="A30" s="149" t="s">
        <v>167</v>
      </c>
      <c r="B30" s="150"/>
      <c r="C30" s="150"/>
      <c r="D30" s="150"/>
      <c r="E30" s="150"/>
      <c r="F30" s="150"/>
      <c r="G30" s="150"/>
      <c r="H30" s="150"/>
      <c r="I30" s="151"/>
      <c r="J30" s="79"/>
      <c r="K30" s="152" t="s">
        <v>168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3" t="s">
        <v>12</v>
      </c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86">
        <f>BY111</f>
        <v>2008.3197999999998</v>
      </c>
      <c r="BT30" s="163"/>
      <c r="BU30" s="163"/>
      <c r="BV30" s="163"/>
      <c r="BW30" s="163"/>
      <c r="BX30" s="163"/>
      <c r="BY30" s="163"/>
      <c r="BZ30" s="163"/>
      <c r="CA30" s="163"/>
      <c r="CB30" s="164"/>
      <c r="CC30" s="178">
        <f>CN111</f>
        <v>1584.1601099999998</v>
      </c>
      <c r="CD30" s="154"/>
      <c r="CE30" s="154"/>
      <c r="CF30" s="154"/>
      <c r="CG30" s="154"/>
      <c r="CH30" s="154"/>
      <c r="CI30" s="154"/>
      <c r="CJ30" s="154"/>
      <c r="CK30" s="154"/>
      <c r="CL30" s="155"/>
      <c r="CM30" s="156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8"/>
    </row>
    <row r="31" spans="1:107" s="74" customFormat="1" ht="30.75" customHeight="1" x14ac:dyDescent="0.2">
      <c r="A31" s="149" t="s">
        <v>126</v>
      </c>
      <c r="B31" s="150"/>
      <c r="C31" s="150"/>
      <c r="D31" s="150"/>
      <c r="E31" s="150"/>
      <c r="F31" s="150"/>
      <c r="G31" s="150"/>
      <c r="H31" s="150"/>
      <c r="I31" s="151"/>
      <c r="J31" s="79"/>
      <c r="K31" s="152" t="s">
        <v>169</v>
      </c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3" t="s">
        <v>12</v>
      </c>
      <c r="BI31" s="154"/>
      <c r="BJ31" s="154"/>
      <c r="BK31" s="154"/>
      <c r="BL31" s="154"/>
      <c r="BM31" s="154"/>
      <c r="BN31" s="154"/>
      <c r="BO31" s="154"/>
      <c r="BP31" s="154"/>
      <c r="BQ31" s="154"/>
      <c r="BR31" s="155"/>
      <c r="BS31" s="162"/>
      <c r="BT31" s="163"/>
      <c r="BU31" s="163"/>
      <c r="BV31" s="163"/>
      <c r="BW31" s="163"/>
      <c r="BX31" s="163"/>
      <c r="BY31" s="163"/>
      <c r="BZ31" s="163"/>
      <c r="CA31" s="163"/>
      <c r="CB31" s="164"/>
      <c r="CC31" s="153"/>
      <c r="CD31" s="154"/>
      <c r="CE31" s="154"/>
      <c r="CF31" s="154"/>
      <c r="CG31" s="154"/>
      <c r="CH31" s="154"/>
      <c r="CI31" s="154"/>
      <c r="CJ31" s="154"/>
      <c r="CK31" s="154"/>
      <c r="CL31" s="155"/>
      <c r="CM31" s="156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8"/>
    </row>
    <row r="32" spans="1:107" s="74" customFormat="1" ht="21" customHeight="1" x14ac:dyDescent="0.2">
      <c r="A32" s="149" t="s">
        <v>170</v>
      </c>
      <c r="B32" s="150"/>
      <c r="C32" s="150"/>
      <c r="D32" s="150"/>
      <c r="E32" s="150"/>
      <c r="F32" s="150"/>
      <c r="G32" s="150"/>
      <c r="H32" s="150"/>
      <c r="I32" s="151"/>
      <c r="J32" s="79"/>
      <c r="K32" s="152" t="s">
        <v>171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3" t="s">
        <v>12</v>
      </c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86">
        <f>BY129+BY130+BY128</f>
        <v>151.44999999999999</v>
      </c>
      <c r="BT32" s="163"/>
      <c r="BU32" s="163"/>
      <c r="BV32" s="163"/>
      <c r="BW32" s="163"/>
      <c r="BX32" s="163"/>
      <c r="BY32" s="163"/>
      <c r="BZ32" s="163"/>
      <c r="CA32" s="163"/>
      <c r="CB32" s="164"/>
      <c r="CC32" s="178">
        <f>CP129+CP128+CP130+CP131</f>
        <v>15348.04499</v>
      </c>
      <c r="CD32" s="179"/>
      <c r="CE32" s="179"/>
      <c r="CF32" s="179"/>
      <c r="CG32" s="179"/>
      <c r="CH32" s="179"/>
      <c r="CI32" s="179"/>
      <c r="CJ32" s="179"/>
      <c r="CK32" s="179"/>
      <c r="CL32" s="180"/>
      <c r="CM32" s="156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8"/>
    </row>
    <row r="33" spans="1:107" s="74" customFormat="1" ht="20.25" customHeight="1" x14ac:dyDescent="0.2">
      <c r="A33" s="149" t="s">
        <v>86</v>
      </c>
      <c r="B33" s="150"/>
      <c r="C33" s="150"/>
      <c r="D33" s="150"/>
      <c r="E33" s="150"/>
      <c r="F33" s="150"/>
      <c r="G33" s="150"/>
      <c r="H33" s="150"/>
      <c r="I33" s="151"/>
      <c r="J33" s="79"/>
      <c r="K33" s="152" t="s">
        <v>172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3" t="s">
        <v>12</v>
      </c>
      <c r="BI33" s="154"/>
      <c r="BJ33" s="154"/>
      <c r="BK33" s="154"/>
      <c r="BL33" s="154"/>
      <c r="BM33" s="154"/>
      <c r="BN33" s="154"/>
      <c r="BO33" s="154"/>
      <c r="BP33" s="154"/>
      <c r="BQ33" s="154"/>
      <c r="BR33" s="155"/>
      <c r="BS33" s="186">
        <f>BS34+BS35+BS36+BS37+BS38+BS39+BS40+BS41+BS42+BS43+BS45+BS46</f>
        <v>55985.841051000003</v>
      </c>
      <c r="BT33" s="163"/>
      <c r="BU33" s="163"/>
      <c r="BV33" s="163"/>
      <c r="BW33" s="163"/>
      <c r="BX33" s="163"/>
      <c r="BY33" s="163"/>
      <c r="BZ33" s="163"/>
      <c r="CA33" s="163"/>
      <c r="CB33" s="164"/>
      <c r="CC33" s="186">
        <f>CC34+CC35+CC36+CC37+CC38+CC39+CC40+CC41+CC42+CC43+CC45+CC46</f>
        <v>33487.524020000004</v>
      </c>
      <c r="CD33" s="163"/>
      <c r="CE33" s="163"/>
      <c r="CF33" s="163"/>
      <c r="CG33" s="163"/>
      <c r="CH33" s="163"/>
      <c r="CI33" s="163"/>
      <c r="CJ33" s="163"/>
      <c r="CK33" s="163"/>
      <c r="CL33" s="164"/>
      <c r="CM33" s="18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8"/>
    </row>
    <row r="34" spans="1:107" s="74" customFormat="1" ht="15" customHeight="1" x14ac:dyDescent="0.2">
      <c r="A34" s="149" t="s">
        <v>87</v>
      </c>
      <c r="B34" s="150"/>
      <c r="C34" s="150"/>
      <c r="D34" s="150"/>
      <c r="E34" s="150"/>
      <c r="F34" s="150"/>
      <c r="G34" s="150"/>
      <c r="H34" s="150"/>
      <c r="I34" s="151"/>
      <c r="J34" s="79"/>
      <c r="K34" s="152" t="s">
        <v>173</v>
      </c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3" t="s">
        <v>12</v>
      </c>
      <c r="BI34" s="154"/>
      <c r="BJ34" s="154"/>
      <c r="BK34" s="154"/>
      <c r="BL34" s="154"/>
      <c r="BM34" s="154"/>
      <c r="BN34" s="154"/>
      <c r="BO34" s="154"/>
      <c r="BP34" s="154"/>
      <c r="BQ34" s="154"/>
      <c r="BR34" s="155"/>
      <c r="BS34" s="153"/>
      <c r="BT34" s="154"/>
      <c r="BU34" s="154"/>
      <c r="BV34" s="154"/>
      <c r="BW34" s="154"/>
      <c r="BX34" s="154"/>
      <c r="BY34" s="154"/>
      <c r="BZ34" s="154"/>
      <c r="CA34" s="154"/>
      <c r="CB34" s="155"/>
      <c r="CC34" s="153"/>
      <c r="CD34" s="154"/>
      <c r="CE34" s="154"/>
      <c r="CF34" s="154"/>
      <c r="CG34" s="154"/>
      <c r="CH34" s="154"/>
      <c r="CI34" s="154"/>
      <c r="CJ34" s="154"/>
      <c r="CK34" s="154"/>
      <c r="CL34" s="155"/>
      <c r="CM34" s="190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2"/>
    </row>
    <row r="35" spans="1:107" s="74" customFormat="1" ht="30.75" customHeight="1" x14ac:dyDescent="0.2">
      <c r="A35" s="149" t="s">
        <v>88</v>
      </c>
      <c r="B35" s="150"/>
      <c r="C35" s="150"/>
      <c r="D35" s="150"/>
      <c r="E35" s="150"/>
      <c r="F35" s="150"/>
      <c r="G35" s="150"/>
      <c r="H35" s="150"/>
      <c r="I35" s="151"/>
      <c r="J35" s="79"/>
      <c r="K35" s="152" t="s">
        <v>89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3" t="s">
        <v>12</v>
      </c>
      <c r="BI35" s="154"/>
      <c r="BJ35" s="154"/>
      <c r="BK35" s="154"/>
      <c r="BL35" s="154"/>
      <c r="BM35" s="154"/>
      <c r="BN35" s="154"/>
      <c r="BO35" s="154"/>
      <c r="BP35" s="154"/>
      <c r="BQ35" s="154"/>
      <c r="BR35" s="155"/>
      <c r="BS35" s="153"/>
      <c r="BT35" s="154"/>
      <c r="BU35" s="154"/>
      <c r="BV35" s="154"/>
      <c r="BW35" s="154"/>
      <c r="BX35" s="154"/>
      <c r="BY35" s="154"/>
      <c r="BZ35" s="154"/>
      <c r="CA35" s="154"/>
      <c r="CB35" s="155"/>
      <c r="CC35" s="153"/>
      <c r="CD35" s="154"/>
      <c r="CE35" s="154"/>
      <c r="CF35" s="154"/>
      <c r="CG35" s="154"/>
      <c r="CH35" s="154"/>
      <c r="CI35" s="154"/>
      <c r="CJ35" s="154"/>
      <c r="CK35" s="154"/>
      <c r="CL35" s="155"/>
      <c r="CM35" s="156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8"/>
    </row>
    <row r="36" spans="1:107" s="74" customFormat="1" ht="15" customHeight="1" x14ac:dyDescent="0.2">
      <c r="A36" s="149" t="s">
        <v>174</v>
      </c>
      <c r="B36" s="150"/>
      <c r="C36" s="150"/>
      <c r="D36" s="150"/>
      <c r="E36" s="150"/>
      <c r="F36" s="150"/>
      <c r="G36" s="150"/>
      <c r="H36" s="150"/>
      <c r="I36" s="151"/>
      <c r="J36" s="79"/>
      <c r="K36" s="152" t="s">
        <v>90</v>
      </c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3" t="s">
        <v>12</v>
      </c>
      <c r="BI36" s="154"/>
      <c r="BJ36" s="154"/>
      <c r="BK36" s="154"/>
      <c r="BL36" s="154"/>
      <c r="BM36" s="154"/>
      <c r="BN36" s="154"/>
      <c r="BO36" s="154"/>
      <c r="BP36" s="154"/>
      <c r="BQ36" s="154"/>
      <c r="BR36" s="155"/>
      <c r="BS36" s="178">
        <v>2400.0029999999997</v>
      </c>
      <c r="BT36" s="179"/>
      <c r="BU36" s="179"/>
      <c r="BV36" s="179"/>
      <c r="BW36" s="179"/>
      <c r="BX36" s="179"/>
      <c r="BY36" s="179"/>
      <c r="BZ36" s="179"/>
      <c r="CA36" s="179"/>
      <c r="CB36" s="180"/>
      <c r="CC36" s="178">
        <v>2400</v>
      </c>
      <c r="CD36" s="179"/>
      <c r="CE36" s="179"/>
      <c r="CF36" s="179"/>
      <c r="CG36" s="179"/>
      <c r="CH36" s="179"/>
      <c r="CI36" s="179"/>
      <c r="CJ36" s="179"/>
      <c r="CK36" s="179"/>
      <c r="CL36" s="180"/>
      <c r="CM36" s="156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8"/>
    </row>
    <row r="37" spans="1:107" s="74" customFormat="1" ht="15" customHeight="1" x14ac:dyDescent="0.2">
      <c r="A37" s="149" t="s">
        <v>175</v>
      </c>
      <c r="B37" s="150"/>
      <c r="C37" s="150"/>
      <c r="D37" s="150"/>
      <c r="E37" s="150"/>
      <c r="F37" s="150"/>
      <c r="G37" s="150"/>
      <c r="H37" s="150"/>
      <c r="I37" s="151"/>
      <c r="J37" s="79"/>
      <c r="K37" s="152" t="s">
        <v>176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3" t="s">
        <v>12</v>
      </c>
      <c r="BI37" s="154"/>
      <c r="BJ37" s="154"/>
      <c r="BK37" s="154"/>
      <c r="BL37" s="154"/>
      <c r="BM37" s="154"/>
      <c r="BN37" s="154"/>
      <c r="BO37" s="154"/>
      <c r="BP37" s="154"/>
      <c r="BQ37" s="154"/>
      <c r="BR37" s="155"/>
      <c r="BS37" s="178">
        <v>12134.589999999998</v>
      </c>
      <c r="BT37" s="179"/>
      <c r="BU37" s="179"/>
      <c r="BV37" s="179"/>
      <c r="BW37" s="179"/>
      <c r="BX37" s="179"/>
      <c r="BY37" s="179"/>
      <c r="BZ37" s="179"/>
      <c r="CA37" s="179"/>
      <c r="CB37" s="180"/>
      <c r="CC37" s="178">
        <v>12427.307580000001</v>
      </c>
      <c r="CD37" s="179"/>
      <c r="CE37" s="179"/>
      <c r="CF37" s="179"/>
      <c r="CG37" s="179"/>
      <c r="CH37" s="179"/>
      <c r="CI37" s="179"/>
      <c r="CJ37" s="179"/>
      <c r="CK37" s="179"/>
      <c r="CL37" s="180"/>
      <c r="CM37" s="156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8"/>
    </row>
    <row r="38" spans="1:107" s="74" customFormat="1" ht="33" customHeight="1" x14ac:dyDescent="0.2">
      <c r="A38" s="149" t="s">
        <v>177</v>
      </c>
      <c r="B38" s="150"/>
      <c r="C38" s="150"/>
      <c r="D38" s="150"/>
      <c r="E38" s="150"/>
      <c r="F38" s="150"/>
      <c r="G38" s="150"/>
      <c r="H38" s="150"/>
      <c r="I38" s="151"/>
      <c r="J38" s="79"/>
      <c r="K38" s="152" t="s">
        <v>178</v>
      </c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3" t="s">
        <v>12</v>
      </c>
      <c r="BI38" s="154"/>
      <c r="BJ38" s="154"/>
      <c r="BK38" s="154"/>
      <c r="BL38" s="154"/>
      <c r="BM38" s="154"/>
      <c r="BN38" s="154"/>
      <c r="BO38" s="154"/>
      <c r="BP38" s="154"/>
      <c r="BQ38" s="154"/>
      <c r="BR38" s="155"/>
      <c r="BS38" s="153"/>
      <c r="BT38" s="154"/>
      <c r="BU38" s="154"/>
      <c r="BV38" s="154"/>
      <c r="BW38" s="154"/>
      <c r="BX38" s="154"/>
      <c r="BY38" s="154"/>
      <c r="BZ38" s="154"/>
      <c r="CA38" s="154"/>
      <c r="CB38" s="155"/>
      <c r="CC38" s="153"/>
      <c r="CD38" s="154"/>
      <c r="CE38" s="154"/>
      <c r="CF38" s="154"/>
      <c r="CG38" s="154"/>
      <c r="CH38" s="154"/>
      <c r="CI38" s="154"/>
      <c r="CJ38" s="154"/>
      <c r="CK38" s="154"/>
      <c r="CL38" s="155"/>
      <c r="CM38" s="156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8"/>
    </row>
    <row r="39" spans="1:107" s="74" customFormat="1" ht="15" customHeight="1" x14ac:dyDescent="0.2">
      <c r="A39" s="149" t="s">
        <v>179</v>
      </c>
      <c r="B39" s="150"/>
      <c r="C39" s="150"/>
      <c r="D39" s="150"/>
      <c r="E39" s="150"/>
      <c r="F39" s="150"/>
      <c r="G39" s="150"/>
      <c r="H39" s="150"/>
      <c r="I39" s="151"/>
      <c r="J39" s="79"/>
      <c r="K39" s="152" t="s">
        <v>180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3" t="s">
        <v>12</v>
      </c>
      <c r="BI39" s="154"/>
      <c r="BJ39" s="154"/>
      <c r="BK39" s="154"/>
      <c r="BL39" s="154"/>
      <c r="BM39" s="154"/>
      <c r="BN39" s="154"/>
      <c r="BO39" s="154"/>
      <c r="BP39" s="154"/>
      <c r="BQ39" s="154"/>
      <c r="BR39" s="155"/>
      <c r="BS39" s="189">
        <v>0</v>
      </c>
      <c r="BT39" s="154"/>
      <c r="BU39" s="154"/>
      <c r="BV39" s="154"/>
      <c r="BW39" s="154"/>
      <c r="BX39" s="154"/>
      <c r="BY39" s="154"/>
      <c r="BZ39" s="154"/>
      <c r="CA39" s="154"/>
      <c r="CB39" s="155"/>
      <c r="CC39" s="189">
        <v>97.803260000000009</v>
      </c>
      <c r="CD39" s="154"/>
      <c r="CE39" s="154"/>
      <c r="CF39" s="154"/>
      <c r="CG39" s="154"/>
      <c r="CH39" s="154"/>
      <c r="CI39" s="154"/>
      <c r="CJ39" s="154"/>
      <c r="CK39" s="154"/>
      <c r="CL39" s="155"/>
      <c r="CM39" s="156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8"/>
    </row>
    <row r="40" spans="1:107" s="74" customFormat="1" ht="15" customHeight="1" x14ac:dyDescent="0.2">
      <c r="A40" s="149" t="s">
        <v>181</v>
      </c>
      <c r="B40" s="150"/>
      <c r="C40" s="150"/>
      <c r="D40" s="150"/>
      <c r="E40" s="150"/>
      <c r="F40" s="150"/>
      <c r="G40" s="150"/>
      <c r="H40" s="150"/>
      <c r="I40" s="151"/>
      <c r="J40" s="79"/>
      <c r="K40" s="152" t="s">
        <v>182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3" t="s">
        <v>12</v>
      </c>
      <c r="BI40" s="154"/>
      <c r="BJ40" s="154"/>
      <c r="BK40" s="154"/>
      <c r="BL40" s="154"/>
      <c r="BM40" s="154"/>
      <c r="BN40" s="154"/>
      <c r="BO40" s="154"/>
      <c r="BP40" s="154"/>
      <c r="BQ40" s="154"/>
      <c r="BR40" s="155"/>
      <c r="BS40" s="153"/>
      <c r="BT40" s="154"/>
      <c r="BU40" s="154"/>
      <c r="BV40" s="154"/>
      <c r="BW40" s="154"/>
      <c r="BX40" s="154"/>
      <c r="BY40" s="154"/>
      <c r="BZ40" s="154"/>
      <c r="CA40" s="154"/>
      <c r="CB40" s="155"/>
      <c r="CC40" s="153"/>
      <c r="CD40" s="154"/>
      <c r="CE40" s="154"/>
      <c r="CF40" s="154"/>
      <c r="CG40" s="154"/>
      <c r="CH40" s="154"/>
      <c r="CI40" s="154"/>
      <c r="CJ40" s="154"/>
      <c r="CK40" s="154"/>
      <c r="CL40" s="155"/>
      <c r="CM40" s="156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8"/>
    </row>
    <row r="41" spans="1:107" s="74" customFormat="1" ht="15" customHeight="1" x14ac:dyDescent="0.2">
      <c r="A41" s="149" t="s">
        <v>183</v>
      </c>
      <c r="B41" s="150"/>
      <c r="C41" s="150"/>
      <c r="D41" s="150"/>
      <c r="E41" s="150"/>
      <c r="F41" s="150"/>
      <c r="G41" s="150"/>
      <c r="H41" s="150"/>
      <c r="I41" s="151"/>
      <c r="J41" s="79"/>
      <c r="K41" s="152" t="s">
        <v>184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3" t="s">
        <v>12</v>
      </c>
      <c r="BI41" s="154"/>
      <c r="BJ41" s="154"/>
      <c r="BK41" s="154"/>
      <c r="BL41" s="154"/>
      <c r="BM41" s="154"/>
      <c r="BN41" s="154"/>
      <c r="BO41" s="154"/>
      <c r="BP41" s="154"/>
      <c r="BQ41" s="154"/>
      <c r="BR41" s="155"/>
      <c r="BS41" s="188"/>
      <c r="BT41" s="163"/>
      <c r="BU41" s="163"/>
      <c r="BV41" s="163"/>
      <c r="BW41" s="163"/>
      <c r="BX41" s="163"/>
      <c r="BY41" s="163"/>
      <c r="BZ41" s="163"/>
      <c r="CA41" s="163"/>
      <c r="CB41" s="164"/>
      <c r="CC41" s="193">
        <f>CP134+CP135</f>
        <v>-3295</v>
      </c>
      <c r="CD41" s="163"/>
      <c r="CE41" s="163"/>
      <c r="CF41" s="163"/>
      <c r="CG41" s="163"/>
      <c r="CH41" s="163"/>
      <c r="CI41" s="163"/>
      <c r="CJ41" s="163"/>
      <c r="CK41" s="163"/>
      <c r="CL41" s="164"/>
      <c r="CM41" s="156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8"/>
    </row>
    <row r="42" spans="1:107" s="74" customFormat="1" ht="15" customHeight="1" x14ac:dyDescent="0.2">
      <c r="A42" s="149" t="s">
        <v>185</v>
      </c>
      <c r="B42" s="150"/>
      <c r="C42" s="150"/>
      <c r="D42" s="150"/>
      <c r="E42" s="150"/>
      <c r="F42" s="150"/>
      <c r="G42" s="150"/>
      <c r="H42" s="150"/>
      <c r="I42" s="151"/>
      <c r="J42" s="79"/>
      <c r="K42" s="152" t="s">
        <v>186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3" t="s">
        <v>12</v>
      </c>
      <c r="BI42" s="154"/>
      <c r="BJ42" s="154"/>
      <c r="BK42" s="154"/>
      <c r="BL42" s="154"/>
      <c r="BM42" s="154"/>
      <c r="BN42" s="154"/>
      <c r="BO42" s="154"/>
      <c r="BP42" s="154"/>
      <c r="BQ42" s="154"/>
      <c r="BR42" s="155"/>
      <c r="BS42" s="189">
        <v>18.522000000000002</v>
      </c>
      <c r="BT42" s="154"/>
      <c r="BU42" s="154"/>
      <c r="BV42" s="154"/>
      <c r="BW42" s="154"/>
      <c r="BX42" s="154"/>
      <c r="BY42" s="154"/>
      <c r="BZ42" s="154"/>
      <c r="CA42" s="154"/>
      <c r="CB42" s="155"/>
      <c r="CC42" s="186"/>
      <c r="CD42" s="163"/>
      <c r="CE42" s="163"/>
      <c r="CF42" s="163"/>
      <c r="CG42" s="163"/>
      <c r="CH42" s="163"/>
      <c r="CI42" s="163"/>
      <c r="CJ42" s="163"/>
      <c r="CK42" s="163"/>
      <c r="CL42" s="164"/>
      <c r="CM42" s="18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8"/>
    </row>
    <row r="43" spans="1:107" s="74" customFormat="1" ht="45.75" customHeight="1" x14ac:dyDescent="0.2">
      <c r="A43" s="149" t="s">
        <v>187</v>
      </c>
      <c r="B43" s="150"/>
      <c r="C43" s="150"/>
      <c r="D43" s="150"/>
      <c r="E43" s="150"/>
      <c r="F43" s="150"/>
      <c r="G43" s="150"/>
      <c r="H43" s="150"/>
      <c r="I43" s="151"/>
      <c r="J43" s="79"/>
      <c r="K43" s="152" t="s">
        <v>188</v>
      </c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3" t="s">
        <v>12</v>
      </c>
      <c r="BI43" s="154"/>
      <c r="BJ43" s="154"/>
      <c r="BK43" s="154"/>
      <c r="BL43" s="154"/>
      <c r="BM43" s="154"/>
      <c r="BN43" s="154"/>
      <c r="BO43" s="154"/>
      <c r="BP43" s="154"/>
      <c r="BQ43" s="154"/>
      <c r="BR43" s="155"/>
      <c r="BS43" s="186"/>
      <c r="BT43" s="163"/>
      <c r="BU43" s="163"/>
      <c r="BV43" s="163"/>
      <c r="BW43" s="163"/>
      <c r="BX43" s="163"/>
      <c r="BY43" s="163"/>
      <c r="BZ43" s="163"/>
      <c r="CA43" s="163"/>
      <c r="CB43" s="164"/>
      <c r="CC43" s="188">
        <v>253.036</v>
      </c>
      <c r="CD43" s="194"/>
      <c r="CE43" s="194"/>
      <c r="CF43" s="194"/>
      <c r="CG43" s="194"/>
      <c r="CH43" s="194"/>
      <c r="CI43" s="194"/>
      <c r="CJ43" s="194"/>
      <c r="CK43" s="194"/>
      <c r="CL43" s="195"/>
      <c r="CM43" s="156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8"/>
    </row>
    <row r="44" spans="1:107" s="74" customFormat="1" ht="21.75" customHeight="1" x14ac:dyDescent="0.2">
      <c r="A44" s="149" t="s">
        <v>189</v>
      </c>
      <c r="B44" s="150"/>
      <c r="C44" s="150"/>
      <c r="D44" s="150"/>
      <c r="E44" s="150"/>
      <c r="F44" s="150"/>
      <c r="G44" s="150"/>
      <c r="H44" s="150"/>
      <c r="I44" s="151"/>
      <c r="J44" s="79"/>
      <c r="K44" s="152" t="s">
        <v>91</v>
      </c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3" t="s">
        <v>92</v>
      </c>
      <c r="BI44" s="154"/>
      <c r="BJ44" s="154"/>
      <c r="BK44" s="154"/>
      <c r="BL44" s="154"/>
      <c r="BM44" s="154"/>
      <c r="BN44" s="154"/>
      <c r="BO44" s="154"/>
      <c r="BP44" s="154"/>
      <c r="BQ44" s="154"/>
      <c r="BR44" s="155"/>
      <c r="BS44" s="162">
        <v>33</v>
      </c>
      <c r="BT44" s="163"/>
      <c r="BU44" s="163"/>
      <c r="BV44" s="163"/>
      <c r="BW44" s="163"/>
      <c r="BX44" s="163"/>
      <c r="BY44" s="163"/>
      <c r="BZ44" s="163"/>
      <c r="CA44" s="163"/>
      <c r="CB44" s="164"/>
      <c r="CC44" s="162">
        <v>33</v>
      </c>
      <c r="CD44" s="163"/>
      <c r="CE44" s="163"/>
      <c r="CF44" s="163"/>
      <c r="CG44" s="163"/>
      <c r="CH44" s="163"/>
      <c r="CI44" s="163"/>
      <c r="CJ44" s="163"/>
      <c r="CK44" s="163"/>
      <c r="CL44" s="164"/>
      <c r="CM44" s="156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8"/>
    </row>
    <row r="45" spans="1:107" s="74" customFormat="1" ht="73.5" customHeight="1" x14ac:dyDescent="0.2">
      <c r="A45" s="149" t="s">
        <v>190</v>
      </c>
      <c r="B45" s="150"/>
      <c r="C45" s="150"/>
      <c r="D45" s="150"/>
      <c r="E45" s="150"/>
      <c r="F45" s="150"/>
      <c r="G45" s="150"/>
      <c r="H45" s="150"/>
      <c r="I45" s="151"/>
      <c r="J45" s="79"/>
      <c r="K45" s="152" t="s">
        <v>93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3" t="s">
        <v>12</v>
      </c>
      <c r="BI45" s="154"/>
      <c r="BJ45" s="154"/>
      <c r="BK45" s="154"/>
      <c r="BL45" s="154"/>
      <c r="BM45" s="154"/>
      <c r="BN45" s="154"/>
      <c r="BO45" s="154"/>
      <c r="BP45" s="154"/>
      <c r="BQ45" s="154"/>
      <c r="BR45" s="155"/>
      <c r="BS45" s="153"/>
      <c r="BT45" s="154"/>
      <c r="BU45" s="154"/>
      <c r="BV45" s="154"/>
      <c r="BW45" s="154"/>
      <c r="BX45" s="154"/>
      <c r="BY45" s="154"/>
      <c r="BZ45" s="154"/>
      <c r="CA45" s="154"/>
      <c r="CB45" s="155"/>
      <c r="CC45" s="153"/>
      <c r="CD45" s="154"/>
      <c r="CE45" s="154"/>
      <c r="CF45" s="154"/>
      <c r="CG45" s="154"/>
      <c r="CH45" s="154"/>
      <c r="CI45" s="154"/>
      <c r="CJ45" s="154"/>
      <c r="CK45" s="154"/>
      <c r="CL45" s="155"/>
      <c r="CM45" s="156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8"/>
    </row>
    <row r="46" spans="1:107" s="74" customFormat="1" ht="20.25" customHeight="1" x14ac:dyDescent="0.2">
      <c r="A46" s="149" t="s">
        <v>191</v>
      </c>
      <c r="B46" s="150"/>
      <c r="C46" s="150"/>
      <c r="D46" s="150"/>
      <c r="E46" s="150"/>
      <c r="F46" s="150"/>
      <c r="G46" s="150"/>
      <c r="H46" s="150"/>
      <c r="I46" s="151"/>
      <c r="J46" s="79"/>
      <c r="K46" s="152" t="s">
        <v>192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3" t="s">
        <v>12</v>
      </c>
      <c r="BI46" s="154"/>
      <c r="BJ46" s="154"/>
      <c r="BK46" s="154"/>
      <c r="BL46" s="154"/>
      <c r="BM46" s="154"/>
      <c r="BN46" s="154"/>
      <c r="BO46" s="154"/>
      <c r="BP46" s="154"/>
      <c r="BQ46" s="154"/>
      <c r="BR46" s="155"/>
      <c r="BS46" s="178">
        <f>BY124</f>
        <v>41432.726051000005</v>
      </c>
      <c r="BT46" s="154"/>
      <c r="BU46" s="154"/>
      <c r="BV46" s="154"/>
      <c r="BW46" s="154"/>
      <c r="BX46" s="154"/>
      <c r="BY46" s="154"/>
      <c r="BZ46" s="154"/>
      <c r="CA46" s="154"/>
      <c r="CB46" s="155"/>
      <c r="CC46" s="178">
        <f>CN124</f>
        <v>21604.377180000003</v>
      </c>
      <c r="CD46" s="154"/>
      <c r="CE46" s="154"/>
      <c r="CF46" s="154"/>
      <c r="CG46" s="154"/>
      <c r="CH46" s="154"/>
      <c r="CI46" s="154"/>
      <c r="CJ46" s="154"/>
      <c r="CK46" s="154"/>
      <c r="CL46" s="155"/>
      <c r="CM46" s="156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8"/>
    </row>
    <row r="47" spans="1:107" s="74" customFormat="1" ht="34.5" customHeight="1" x14ac:dyDescent="0.2">
      <c r="A47" s="149" t="s">
        <v>94</v>
      </c>
      <c r="B47" s="150"/>
      <c r="C47" s="150"/>
      <c r="D47" s="150"/>
      <c r="E47" s="150"/>
      <c r="F47" s="150"/>
      <c r="G47" s="150"/>
      <c r="H47" s="150"/>
      <c r="I47" s="151"/>
      <c r="J47" s="79"/>
      <c r="K47" s="152" t="s">
        <v>193</v>
      </c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3" t="s">
        <v>12</v>
      </c>
      <c r="BI47" s="154"/>
      <c r="BJ47" s="154"/>
      <c r="BK47" s="154"/>
      <c r="BL47" s="154"/>
      <c r="BM47" s="154"/>
      <c r="BN47" s="154"/>
      <c r="BO47" s="154"/>
      <c r="BP47" s="154"/>
      <c r="BQ47" s="154"/>
      <c r="BR47" s="155"/>
      <c r="BS47" s="186">
        <v>16270.441999999999</v>
      </c>
      <c r="BT47" s="163"/>
      <c r="BU47" s="163"/>
      <c r="BV47" s="163"/>
      <c r="BW47" s="163"/>
      <c r="BX47" s="163"/>
      <c r="BY47" s="163"/>
      <c r="BZ47" s="163"/>
      <c r="CA47" s="163"/>
      <c r="CB47" s="164"/>
      <c r="CC47" s="193">
        <v>15765.665150000001</v>
      </c>
      <c r="CD47" s="163"/>
      <c r="CE47" s="163"/>
      <c r="CF47" s="163"/>
      <c r="CG47" s="163"/>
      <c r="CH47" s="163"/>
      <c r="CI47" s="163"/>
      <c r="CJ47" s="163"/>
      <c r="CK47" s="163"/>
      <c r="CL47" s="164"/>
      <c r="CM47" s="196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8"/>
    </row>
    <row r="48" spans="1:107" s="74" customFormat="1" ht="25.5" customHeight="1" x14ac:dyDescent="0.2">
      <c r="A48" s="149" t="s">
        <v>95</v>
      </c>
      <c r="B48" s="150"/>
      <c r="C48" s="150"/>
      <c r="D48" s="150"/>
      <c r="E48" s="150"/>
      <c r="F48" s="150"/>
      <c r="G48" s="150"/>
      <c r="H48" s="150"/>
      <c r="I48" s="151"/>
      <c r="J48" s="79"/>
      <c r="K48" s="152" t="s">
        <v>96</v>
      </c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3" t="s">
        <v>12</v>
      </c>
      <c r="BI48" s="154"/>
      <c r="BJ48" s="154"/>
      <c r="BK48" s="154"/>
      <c r="BL48" s="154"/>
      <c r="BM48" s="154"/>
      <c r="BN48" s="154"/>
      <c r="BO48" s="154"/>
      <c r="BP48" s="154"/>
      <c r="BQ48" s="154"/>
      <c r="BR48" s="155"/>
      <c r="BS48" s="178">
        <f>BS22+BS26+BS28</f>
        <v>7111.3662100000001</v>
      </c>
      <c r="BT48" s="179"/>
      <c r="BU48" s="179"/>
      <c r="BV48" s="179"/>
      <c r="BW48" s="179"/>
      <c r="BX48" s="179"/>
      <c r="BY48" s="179"/>
      <c r="BZ48" s="179"/>
      <c r="CA48" s="179"/>
      <c r="CB48" s="180"/>
      <c r="CC48" s="178">
        <f>CC22+CC26+CC28</f>
        <v>4548.8978299999999</v>
      </c>
      <c r="CD48" s="179"/>
      <c r="CE48" s="179"/>
      <c r="CF48" s="179"/>
      <c r="CG48" s="179"/>
      <c r="CH48" s="179"/>
      <c r="CI48" s="179"/>
      <c r="CJ48" s="179"/>
      <c r="CK48" s="179"/>
      <c r="CL48" s="180"/>
      <c r="CM48" s="156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8"/>
    </row>
    <row r="49" spans="1:107" s="74" customFormat="1" ht="30.75" customHeight="1" x14ac:dyDescent="0.2">
      <c r="A49" s="149" t="s">
        <v>97</v>
      </c>
      <c r="B49" s="150"/>
      <c r="C49" s="150"/>
      <c r="D49" s="150"/>
      <c r="E49" s="150"/>
      <c r="F49" s="150"/>
      <c r="G49" s="150"/>
      <c r="H49" s="150"/>
      <c r="I49" s="151"/>
      <c r="J49" s="79"/>
      <c r="K49" s="152" t="s">
        <v>98</v>
      </c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3" t="s">
        <v>12</v>
      </c>
      <c r="BI49" s="154"/>
      <c r="BJ49" s="154"/>
      <c r="BK49" s="154"/>
      <c r="BL49" s="154"/>
      <c r="BM49" s="154"/>
      <c r="BN49" s="154"/>
      <c r="BO49" s="154"/>
      <c r="BP49" s="154"/>
      <c r="BQ49" s="154"/>
      <c r="BR49" s="155"/>
      <c r="BS49" s="178"/>
      <c r="BT49" s="179"/>
      <c r="BU49" s="179"/>
      <c r="BV49" s="179"/>
      <c r="BW49" s="179"/>
      <c r="BX49" s="179"/>
      <c r="BY49" s="179"/>
      <c r="BZ49" s="179"/>
      <c r="CA49" s="179"/>
      <c r="CB49" s="180"/>
      <c r="CC49" s="178"/>
      <c r="CD49" s="179"/>
      <c r="CE49" s="179"/>
      <c r="CF49" s="179"/>
      <c r="CG49" s="179"/>
      <c r="CH49" s="179"/>
      <c r="CI49" s="179"/>
      <c r="CJ49" s="179"/>
      <c r="CK49" s="179"/>
      <c r="CL49" s="180"/>
      <c r="CM49" s="156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8"/>
    </row>
    <row r="50" spans="1:107" s="74" customFormat="1" ht="30" customHeight="1" x14ac:dyDescent="0.2">
      <c r="A50" s="149" t="s">
        <v>75</v>
      </c>
      <c r="B50" s="150"/>
      <c r="C50" s="150"/>
      <c r="D50" s="150"/>
      <c r="E50" s="150"/>
      <c r="F50" s="150"/>
      <c r="G50" s="150"/>
      <c r="H50" s="150"/>
      <c r="I50" s="151"/>
      <c r="J50" s="79"/>
      <c r="K50" s="152" t="s">
        <v>138</v>
      </c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3" t="s">
        <v>99</v>
      </c>
      <c r="BI50" s="154"/>
      <c r="BJ50" s="154"/>
      <c r="BK50" s="154"/>
      <c r="BL50" s="154"/>
      <c r="BM50" s="154"/>
      <c r="BN50" s="154"/>
      <c r="BO50" s="154"/>
      <c r="BP50" s="154"/>
      <c r="BQ50" s="154"/>
      <c r="BR50" s="155"/>
      <c r="BS50" s="162"/>
      <c r="BT50" s="163"/>
      <c r="BU50" s="163"/>
      <c r="BV50" s="163"/>
      <c r="BW50" s="163"/>
      <c r="BX50" s="163"/>
      <c r="BY50" s="163"/>
      <c r="BZ50" s="163"/>
      <c r="CA50" s="163"/>
      <c r="CB50" s="164"/>
      <c r="CC50" s="162"/>
      <c r="CD50" s="163"/>
      <c r="CE50" s="163"/>
      <c r="CF50" s="163"/>
      <c r="CG50" s="163"/>
      <c r="CH50" s="163"/>
      <c r="CI50" s="163"/>
      <c r="CJ50" s="163"/>
      <c r="CK50" s="163"/>
      <c r="CL50" s="164"/>
      <c r="CM50" s="156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8"/>
    </row>
    <row r="51" spans="1:107" s="74" customFormat="1" ht="50.25" customHeight="1" x14ac:dyDescent="0.2">
      <c r="A51" s="149" t="s">
        <v>86</v>
      </c>
      <c r="B51" s="150"/>
      <c r="C51" s="150"/>
      <c r="D51" s="150"/>
      <c r="E51" s="150"/>
      <c r="F51" s="150"/>
      <c r="G51" s="150"/>
      <c r="H51" s="150"/>
      <c r="I51" s="151"/>
      <c r="J51" s="79"/>
      <c r="K51" s="152" t="s">
        <v>139</v>
      </c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3" t="s">
        <v>12</v>
      </c>
      <c r="BI51" s="154"/>
      <c r="BJ51" s="154"/>
      <c r="BK51" s="154"/>
      <c r="BL51" s="154"/>
      <c r="BM51" s="154"/>
      <c r="BN51" s="154"/>
      <c r="BO51" s="154"/>
      <c r="BP51" s="154"/>
      <c r="BQ51" s="154"/>
      <c r="BR51" s="155"/>
      <c r="BS51" s="162"/>
      <c r="BT51" s="163"/>
      <c r="BU51" s="163"/>
      <c r="BV51" s="163"/>
      <c r="BW51" s="163"/>
      <c r="BX51" s="163"/>
      <c r="BY51" s="163"/>
      <c r="BZ51" s="163"/>
      <c r="CA51" s="163"/>
      <c r="CB51" s="164"/>
      <c r="CC51" s="162"/>
      <c r="CD51" s="163"/>
      <c r="CE51" s="163"/>
      <c r="CF51" s="163"/>
      <c r="CG51" s="163"/>
      <c r="CH51" s="163"/>
      <c r="CI51" s="163"/>
      <c r="CJ51" s="163"/>
      <c r="CK51" s="163"/>
      <c r="CL51" s="164"/>
      <c r="CM51" s="156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8"/>
    </row>
    <row r="52" spans="1:107" s="74" customFormat="1" ht="48" customHeight="1" x14ac:dyDescent="0.2">
      <c r="A52" s="149" t="s">
        <v>100</v>
      </c>
      <c r="B52" s="150"/>
      <c r="C52" s="150"/>
      <c r="D52" s="150"/>
      <c r="E52" s="150"/>
      <c r="F52" s="150"/>
      <c r="G52" s="150"/>
      <c r="H52" s="150"/>
      <c r="I52" s="151"/>
      <c r="J52" s="79"/>
      <c r="K52" s="152" t="s">
        <v>102</v>
      </c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3" t="s">
        <v>73</v>
      </c>
      <c r="BI52" s="154"/>
      <c r="BJ52" s="154"/>
      <c r="BK52" s="154"/>
      <c r="BL52" s="154"/>
      <c r="BM52" s="154"/>
      <c r="BN52" s="154"/>
      <c r="BO52" s="154"/>
      <c r="BP52" s="154"/>
      <c r="BQ52" s="154"/>
      <c r="BR52" s="155"/>
      <c r="BS52" s="153" t="s">
        <v>73</v>
      </c>
      <c r="BT52" s="154"/>
      <c r="BU52" s="154"/>
      <c r="BV52" s="154"/>
      <c r="BW52" s="154"/>
      <c r="BX52" s="154"/>
      <c r="BY52" s="154"/>
      <c r="BZ52" s="154"/>
      <c r="CA52" s="154"/>
      <c r="CB52" s="155"/>
      <c r="CC52" s="153" t="s">
        <v>73</v>
      </c>
      <c r="CD52" s="154"/>
      <c r="CE52" s="154"/>
      <c r="CF52" s="154"/>
      <c r="CG52" s="154"/>
      <c r="CH52" s="154"/>
      <c r="CI52" s="154"/>
      <c r="CJ52" s="154"/>
      <c r="CK52" s="154"/>
      <c r="CL52" s="155"/>
      <c r="CM52" s="159" t="s">
        <v>73</v>
      </c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1"/>
    </row>
    <row r="53" spans="1:107" s="74" customFormat="1" ht="30" customHeight="1" x14ac:dyDescent="0.2">
      <c r="A53" s="149" t="s">
        <v>74</v>
      </c>
      <c r="B53" s="150"/>
      <c r="C53" s="150"/>
      <c r="D53" s="150"/>
      <c r="E53" s="150"/>
      <c r="F53" s="150"/>
      <c r="G53" s="150"/>
      <c r="H53" s="150"/>
      <c r="I53" s="151"/>
      <c r="J53" s="79"/>
      <c r="K53" s="152" t="s">
        <v>103</v>
      </c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3" t="s">
        <v>104</v>
      </c>
      <c r="BI53" s="154"/>
      <c r="BJ53" s="154"/>
      <c r="BK53" s="154"/>
      <c r="BL53" s="154"/>
      <c r="BM53" s="154"/>
      <c r="BN53" s="154"/>
      <c r="BO53" s="154"/>
      <c r="BP53" s="154"/>
      <c r="BQ53" s="154"/>
      <c r="BR53" s="155"/>
      <c r="BS53" s="153"/>
      <c r="BT53" s="154"/>
      <c r="BU53" s="154"/>
      <c r="BV53" s="154"/>
      <c r="BW53" s="154"/>
      <c r="BX53" s="154"/>
      <c r="BY53" s="154"/>
      <c r="BZ53" s="154"/>
      <c r="CA53" s="154"/>
      <c r="CB53" s="155"/>
      <c r="CC53" s="153"/>
      <c r="CD53" s="154"/>
      <c r="CE53" s="154"/>
      <c r="CF53" s="154"/>
      <c r="CG53" s="154"/>
      <c r="CH53" s="154"/>
      <c r="CI53" s="154"/>
      <c r="CJ53" s="154"/>
      <c r="CK53" s="154"/>
      <c r="CL53" s="155"/>
      <c r="CM53" s="156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8"/>
    </row>
    <row r="54" spans="1:107" s="74" customFormat="1" ht="15" customHeight="1" x14ac:dyDescent="0.2">
      <c r="A54" s="149" t="s">
        <v>105</v>
      </c>
      <c r="B54" s="150"/>
      <c r="C54" s="150"/>
      <c r="D54" s="150"/>
      <c r="E54" s="150"/>
      <c r="F54" s="150"/>
      <c r="G54" s="150"/>
      <c r="H54" s="150"/>
      <c r="I54" s="151"/>
      <c r="J54" s="79"/>
      <c r="K54" s="152" t="s">
        <v>106</v>
      </c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3" t="s">
        <v>194</v>
      </c>
      <c r="BI54" s="154"/>
      <c r="BJ54" s="154"/>
      <c r="BK54" s="154"/>
      <c r="BL54" s="154"/>
      <c r="BM54" s="154"/>
      <c r="BN54" s="154"/>
      <c r="BO54" s="154"/>
      <c r="BP54" s="154"/>
      <c r="BQ54" s="154"/>
      <c r="BR54" s="155"/>
      <c r="BS54" s="162"/>
      <c r="BT54" s="163"/>
      <c r="BU54" s="163"/>
      <c r="BV54" s="163"/>
      <c r="BW54" s="163"/>
      <c r="BX54" s="163"/>
      <c r="BY54" s="163"/>
      <c r="BZ54" s="163"/>
      <c r="CA54" s="163"/>
      <c r="CB54" s="164"/>
      <c r="CC54" s="162">
        <f>CC55+CC56</f>
        <v>100.1</v>
      </c>
      <c r="CD54" s="163"/>
      <c r="CE54" s="163"/>
      <c r="CF54" s="163"/>
      <c r="CG54" s="163"/>
      <c r="CH54" s="163"/>
      <c r="CI54" s="163"/>
      <c r="CJ54" s="163"/>
      <c r="CK54" s="163"/>
      <c r="CL54" s="164"/>
      <c r="CM54" s="156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8"/>
    </row>
    <row r="55" spans="1:107" s="74" customFormat="1" ht="30" customHeight="1" x14ac:dyDescent="0.2">
      <c r="A55" s="149" t="s">
        <v>129</v>
      </c>
      <c r="B55" s="150"/>
      <c r="C55" s="150"/>
      <c r="D55" s="150"/>
      <c r="E55" s="150"/>
      <c r="F55" s="150"/>
      <c r="G55" s="150"/>
      <c r="H55" s="150"/>
      <c r="I55" s="151"/>
      <c r="J55" s="79"/>
      <c r="K55" s="152" t="s">
        <v>202</v>
      </c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3" t="s">
        <v>194</v>
      </c>
      <c r="BI55" s="154"/>
      <c r="BJ55" s="154"/>
      <c r="BK55" s="154"/>
      <c r="BL55" s="154"/>
      <c r="BM55" s="154"/>
      <c r="BN55" s="154"/>
      <c r="BO55" s="154"/>
      <c r="BP55" s="154"/>
      <c r="BQ55" s="154"/>
      <c r="BR55" s="155"/>
      <c r="BS55" s="162"/>
      <c r="BT55" s="163"/>
      <c r="BU55" s="163"/>
      <c r="BV55" s="163"/>
      <c r="BW55" s="163"/>
      <c r="BX55" s="163"/>
      <c r="BY55" s="163"/>
      <c r="BZ55" s="163"/>
      <c r="CA55" s="163"/>
      <c r="CB55" s="164"/>
      <c r="CC55" s="162">
        <v>58.6</v>
      </c>
      <c r="CD55" s="163"/>
      <c r="CE55" s="163"/>
      <c r="CF55" s="163"/>
      <c r="CG55" s="163"/>
      <c r="CH55" s="163"/>
      <c r="CI55" s="163"/>
      <c r="CJ55" s="163"/>
      <c r="CK55" s="163"/>
      <c r="CL55" s="164"/>
      <c r="CM55" s="156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8"/>
    </row>
    <row r="56" spans="1:107" s="74" customFormat="1" ht="18" customHeight="1" x14ac:dyDescent="0.2">
      <c r="A56" s="149" t="s">
        <v>130</v>
      </c>
      <c r="B56" s="150"/>
      <c r="C56" s="150"/>
      <c r="D56" s="150"/>
      <c r="E56" s="150"/>
      <c r="F56" s="150"/>
      <c r="G56" s="150"/>
      <c r="H56" s="150"/>
      <c r="I56" s="151"/>
      <c r="J56" s="79"/>
      <c r="K56" s="160" t="s">
        <v>133</v>
      </c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53"/>
      <c r="BI56" s="154"/>
      <c r="BJ56" s="154"/>
      <c r="BK56" s="154"/>
      <c r="BL56" s="154"/>
      <c r="BM56" s="154"/>
      <c r="BN56" s="154"/>
      <c r="BO56" s="154"/>
      <c r="BP56" s="154"/>
      <c r="BQ56" s="154"/>
      <c r="BR56" s="155"/>
      <c r="BS56" s="162"/>
      <c r="BT56" s="163"/>
      <c r="BU56" s="163"/>
      <c r="BV56" s="163"/>
      <c r="BW56" s="163"/>
      <c r="BX56" s="163"/>
      <c r="BY56" s="163"/>
      <c r="BZ56" s="163"/>
      <c r="CA56" s="163"/>
      <c r="CB56" s="164"/>
      <c r="CC56" s="162">
        <v>41.5</v>
      </c>
      <c r="CD56" s="163"/>
      <c r="CE56" s="163"/>
      <c r="CF56" s="163"/>
      <c r="CG56" s="163"/>
      <c r="CH56" s="163"/>
      <c r="CI56" s="163"/>
      <c r="CJ56" s="163"/>
      <c r="CK56" s="163"/>
      <c r="CL56" s="164"/>
      <c r="CM56" s="159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1"/>
    </row>
    <row r="57" spans="1:107" s="74" customFormat="1" ht="24" customHeight="1" x14ac:dyDescent="0.2">
      <c r="A57" s="149" t="s">
        <v>107</v>
      </c>
      <c r="B57" s="150"/>
      <c r="C57" s="150"/>
      <c r="D57" s="150"/>
      <c r="E57" s="150"/>
      <c r="F57" s="150"/>
      <c r="G57" s="150"/>
      <c r="H57" s="150"/>
      <c r="I57" s="151"/>
      <c r="J57" s="79"/>
      <c r="K57" s="152" t="s">
        <v>195</v>
      </c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3" t="s">
        <v>108</v>
      </c>
      <c r="BI57" s="154"/>
      <c r="BJ57" s="154"/>
      <c r="BK57" s="154"/>
      <c r="BL57" s="154"/>
      <c r="BM57" s="154"/>
      <c r="BN57" s="154"/>
      <c r="BO57" s="154"/>
      <c r="BP57" s="154"/>
      <c r="BQ57" s="154"/>
      <c r="BR57" s="155"/>
      <c r="BS57" s="162">
        <f>BS58+BS59+BS60</f>
        <v>760.09</v>
      </c>
      <c r="BT57" s="163"/>
      <c r="BU57" s="163"/>
      <c r="BV57" s="163"/>
      <c r="BW57" s="163"/>
      <c r="BX57" s="163"/>
      <c r="BY57" s="163"/>
      <c r="BZ57" s="163"/>
      <c r="CA57" s="163"/>
      <c r="CB57" s="164"/>
      <c r="CC57" s="162">
        <f>CC58+CC59+CC60</f>
        <v>760.09</v>
      </c>
      <c r="CD57" s="163"/>
      <c r="CE57" s="163"/>
      <c r="CF57" s="163"/>
      <c r="CG57" s="163"/>
      <c r="CH57" s="163"/>
      <c r="CI57" s="163"/>
      <c r="CJ57" s="163"/>
      <c r="CK57" s="163"/>
      <c r="CL57" s="164"/>
      <c r="CM57" s="156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8"/>
    </row>
    <row r="58" spans="1:107" s="74" customFormat="1" ht="30" customHeight="1" x14ac:dyDescent="0.2">
      <c r="A58" s="149" t="s">
        <v>134</v>
      </c>
      <c r="B58" s="150"/>
      <c r="C58" s="150"/>
      <c r="D58" s="150"/>
      <c r="E58" s="150"/>
      <c r="F58" s="150"/>
      <c r="G58" s="150"/>
      <c r="H58" s="150"/>
      <c r="I58" s="151"/>
      <c r="J58" s="79"/>
      <c r="K58" s="152" t="s">
        <v>206</v>
      </c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3" t="s">
        <v>108</v>
      </c>
      <c r="BI58" s="154"/>
      <c r="BJ58" s="154"/>
      <c r="BK58" s="154"/>
      <c r="BL58" s="154"/>
      <c r="BM58" s="154"/>
      <c r="BN58" s="154"/>
      <c r="BO58" s="154"/>
      <c r="BP58" s="154"/>
      <c r="BQ58" s="154"/>
      <c r="BR58" s="155"/>
      <c r="BS58" s="162">
        <v>58.1</v>
      </c>
      <c r="BT58" s="163"/>
      <c r="BU58" s="163"/>
      <c r="BV58" s="163"/>
      <c r="BW58" s="163"/>
      <c r="BX58" s="163"/>
      <c r="BY58" s="163"/>
      <c r="BZ58" s="163"/>
      <c r="CA58" s="163"/>
      <c r="CB58" s="164"/>
      <c r="CC58" s="162">
        <v>58.1</v>
      </c>
      <c r="CD58" s="163"/>
      <c r="CE58" s="163"/>
      <c r="CF58" s="163"/>
      <c r="CG58" s="163"/>
      <c r="CH58" s="163"/>
      <c r="CI58" s="163"/>
      <c r="CJ58" s="163"/>
      <c r="CK58" s="163"/>
      <c r="CL58" s="164"/>
      <c r="CM58" s="156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8"/>
    </row>
    <row r="59" spans="1:107" s="74" customFormat="1" ht="20.25" customHeight="1" x14ac:dyDescent="0.2">
      <c r="A59" s="149" t="s">
        <v>203</v>
      </c>
      <c r="B59" s="150"/>
      <c r="C59" s="150"/>
      <c r="D59" s="150"/>
      <c r="E59" s="150"/>
      <c r="F59" s="150"/>
      <c r="G59" s="150"/>
      <c r="H59" s="150"/>
      <c r="I59" s="151"/>
      <c r="J59" s="153" t="s">
        <v>205</v>
      </c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3" t="s">
        <v>108</v>
      </c>
      <c r="BI59" s="154"/>
      <c r="BJ59" s="154"/>
      <c r="BK59" s="154"/>
      <c r="BL59" s="154"/>
      <c r="BM59" s="154"/>
      <c r="BN59" s="154"/>
      <c r="BO59" s="154"/>
      <c r="BP59" s="154"/>
      <c r="BQ59" s="154"/>
      <c r="BR59" s="155"/>
      <c r="BS59" s="162">
        <v>240.86</v>
      </c>
      <c r="BT59" s="163"/>
      <c r="BU59" s="163"/>
      <c r="BV59" s="163"/>
      <c r="BW59" s="163"/>
      <c r="BX59" s="163"/>
      <c r="BY59" s="163"/>
      <c r="BZ59" s="163"/>
      <c r="CA59" s="163"/>
      <c r="CB59" s="164"/>
      <c r="CC59" s="162">
        <v>240.86</v>
      </c>
      <c r="CD59" s="163"/>
      <c r="CE59" s="163"/>
      <c r="CF59" s="163"/>
      <c r="CG59" s="163"/>
      <c r="CH59" s="163"/>
      <c r="CI59" s="163"/>
      <c r="CJ59" s="163"/>
      <c r="CK59" s="163"/>
      <c r="CL59" s="164"/>
      <c r="CM59" s="159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1"/>
    </row>
    <row r="60" spans="1:107" s="74" customFormat="1" ht="15" customHeight="1" x14ac:dyDescent="0.2">
      <c r="A60" s="149" t="s">
        <v>204</v>
      </c>
      <c r="B60" s="150"/>
      <c r="C60" s="150"/>
      <c r="D60" s="150"/>
      <c r="E60" s="150"/>
      <c r="F60" s="150"/>
      <c r="G60" s="150"/>
      <c r="H60" s="150"/>
      <c r="I60" s="151"/>
      <c r="J60" s="153" t="s">
        <v>135</v>
      </c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3" t="s">
        <v>108</v>
      </c>
      <c r="BI60" s="154"/>
      <c r="BJ60" s="154"/>
      <c r="BK60" s="154"/>
      <c r="BL60" s="154"/>
      <c r="BM60" s="154"/>
      <c r="BN60" s="154"/>
      <c r="BO60" s="154"/>
      <c r="BP60" s="154"/>
      <c r="BQ60" s="154"/>
      <c r="BR60" s="155"/>
      <c r="BS60" s="162">
        <v>461.13</v>
      </c>
      <c r="BT60" s="163"/>
      <c r="BU60" s="163"/>
      <c r="BV60" s="163"/>
      <c r="BW60" s="163"/>
      <c r="BX60" s="163"/>
      <c r="BY60" s="163"/>
      <c r="BZ60" s="163"/>
      <c r="CA60" s="163"/>
      <c r="CB60" s="164"/>
      <c r="CC60" s="162">
        <v>461.13</v>
      </c>
      <c r="CD60" s="163"/>
      <c r="CE60" s="163"/>
      <c r="CF60" s="163"/>
      <c r="CG60" s="163"/>
      <c r="CH60" s="163"/>
      <c r="CI60" s="163"/>
      <c r="CJ60" s="163"/>
      <c r="CK60" s="163"/>
      <c r="CL60" s="164"/>
      <c r="CM60" s="159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1"/>
    </row>
    <row r="61" spans="1:107" s="74" customFormat="1" ht="30" customHeight="1" x14ac:dyDescent="0.2">
      <c r="A61" s="149" t="s">
        <v>109</v>
      </c>
      <c r="B61" s="150"/>
      <c r="C61" s="150"/>
      <c r="D61" s="150"/>
      <c r="E61" s="150"/>
      <c r="F61" s="150"/>
      <c r="G61" s="150"/>
      <c r="H61" s="150"/>
      <c r="I61" s="151"/>
      <c r="J61" s="79"/>
      <c r="K61" s="152" t="s">
        <v>196</v>
      </c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3" t="s">
        <v>108</v>
      </c>
      <c r="BI61" s="154"/>
      <c r="BJ61" s="154"/>
      <c r="BK61" s="154"/>
      <c r="BL61" s="154"/>
      <c r="BM61" s="154"/>
      <c r="BN61" s="154"/>
      <c r="BO61" s="154"/>
      <c r="BP61" s="154"/>
      <c r="BQ61" s="154"/>
      <c r="BR61" s="155"/>
      <c r="BS61" s="162">
        <f>BS62+BS63+BS64</f>
        <v>1874.92</v>
      </c>
      <c r="BT61" s="163"/>
      <c r="BU61" s="163"/>
      <c r="BV61" s="163"/>
      <c r="BW61" s="163"/>
      <c r="BX61" s="163"/>
      <c r="BY61" s="163"/>
      <c r="BZ61" s="163"/>
      <c r="CA61" s="163"/>
      <c r="CB61" s="164"/>
      <c r="CC61" s="188">
        <f>CC62+CC63+CC64</f>
        <v>1874.92</v>
      </c>
      <c r="CD61" s="163"/>
      <c r="CE61" s="163"/>
      <c r="CF61" s="163"/>
      <c r="CG61" s="163"/>
      <c r="CH61" s="163"/>
      <c r="CI61" s="163"/>
      <c r="CJ61" s="163"/>
      <c r="CK61" s="163"/>
      <c r="CL61" s="164"/>
      <c r="CM61" s="156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8"/>
    </row>
    <row r="62" spans="1:107" s="74" customFormat="1" ht="15" customHeight="1" x14ac:dyDescent="0.2">
      <c r="A62" s="149" t="s">
        <v>136</v>
      </c>
      <c r="B62" s="150"/>
      <c r="C62" s="150"/>
      <c r="D62" s="150"/>
      <c r="E62" s="150"/>
      <c r="F62" s="150"/>
      <c r="G62" s="150"/>
      <c r="H62" s="150"/>
      <c r="I62" s="151"/>
      <c r="J62" s="79"/>
      <c r="K62" s="152" t="s">
        <v>209</v>
      </c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3" t="s">
        <v>108</v>
      </c>
      <c r="BI62" s="154"/>
      <c r="BJ62" s="154"/>
      <c r="BK62" s="154"/>
      <c r="BL62" s="154"/>
      <c r="BM62" s="154"/>
      <c r="BN62" s="154"/>
      <c r="BO62" s="154"/>
      <c r="BP62" s="154"/>
      <c r="BQ62" s="154"/>
      <c r="BR62" s="155"/>
      <c r="BS62" s="162">
        <v>932.5</v>
      </c>
      <c r="BT62" s="163"/>
      <c r="BU62" s="163"/>
      <c r="BV62" s="163"/>
      <c r="BW62" s="163"/>
      <c r="BX62" s="163"/>
      <c r="BY62" s="163"/>
      <c r="BZ62" s="163"/>
      <c r="CA62" s="163"/>
      <c r="CB62" s="164"/>
      <c r="CC62" s="162">
        <v>932.5</v>
      </c>
      <c r="CD62" s="163"/>
      <c r="CE62" s="163"/>
      <c r="CF62" s="163"/>
      <c r="CG62" s="163"/>
      <c r="CH62" s="163"/>
      <c r="CI62" s="163"/>
      <c r="CJ62" s="163"/>
      <c r="CK62" s="163"/>
      <c r="CL62" s="164"/>
      <c r="CM62" s="156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8"/>
    </row>
    <row r="63" spans="1:107" s="74" customFormat="1" ht="21" customHeight="1" x14ac:dyDescent="0.2">
      <c r="A63" s="149" t="s">
        <v>207</v>
      </c>
      <c r="B63" s="150"/>
      <c r="C63" s="150"/>
      <c r="D63" s="150"/>
      <c r="E63" s="150"/>
      <c r="F63" s="150"/>
      <c r="G63" s="150"/>
      <c r="H63" s="150"/>
      <c r="I63" s="151"/>
      <c r="J63" s="153" t="s">
        <v>205</v>
      </c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3" t="s">
        <v>108</v>
      </c>
      <c r="BI63" s="154"/>
      <c r="BJ63" s="154"/>
      <c r="BK63" s="154"/>
      <c r="BL63" s="154"/>
      <c r="BM63" s="154"/>
      <c r="BN63" s="154"/>
      <c r="BO63" s="154"/>
      <c r="BP63" s="154"/>
      <c r="BQ63" s="154"/>
      <c r="BR63" s="155"/>
      <c r="BS63" s="162">
        <v>766.22</v>
      </c>
      <c r="BT63" s="163"/>
      <c r="BU63" s="163"/>
      <c r="BV63" s="163"/>
      <c r="BW63" s="163"/>
      <c r="BX63" s="163"/>
      <c r="BY63" s="163"/>
      <c r="BZ63" s="163"/>
      <c r="CA63" s="163"/>
      <c r="CB63" s="164"/>
      <c r="CC63" s="162">
        <v>766.22</v>
      </c>
      <c r="CD63" s="163"/>
      <c r="CE63" s="163"/>
      <c r="CF63" s="163"/>
      <c r="CG63" s="163"/>
      <c r="CH63" s="163"/>
      <c r="CI63" s="163"/>
      <c r="CJ63" s="163"/>
      <c r="CK63" s="163"/>
      <c r="CL63" s="164"/>
      <c r="CM63" s="156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8"/>
    </row>
    <row r="64" spans="1:107" s="74" customFormat="1" ht="21.75" customHeight="1" x14ac:dyDescent="0.2">
      <c r="A64" s="149" t="s">
        <v>208</v>
      </c>
      <c r="B64" s="150"/>
      <c r="C64" s="150"/>
      <c r="D64" s="150"/>
      <c r="E64" s="150"/>
      <c r="F64" s="150"/>
      <c r="G64" s="150"/>
      <c r="H64" s="150"/>
      <c r="I64" s="151"/>
      <c r="J64" s="153" t="s">
        <v>135</v>
      </c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3" t="s">
        <v>108</v>
      </c>
      <c r="BI64" s="154"/>
      <c r="BJ64" s="154"/>
      <c r="BK64" s="154"/>
      <c r="BL64" s="154"/>
      <c r="BM64" s="154"/>
      <c r="BN64" s="154"/>
      <c r="BO64" s="154"/>
      <c r="BP64" s="154"/>
      <c r="BQ64" s="154"/>
      <c r="BR64" s="155"/>
      <c r="BS64" s="162">
        <v>176.2</v>
      </c>
      <c r="BT64" s="163"/>
      <c r="BU64" s="163"/>
      <c r="BV64" s="163"/>
      <c r="BW64" s="163"/>
      <c r="BX64" s="163"/>
      <c r="BY64" s="163"/>
      <c r="BZ64" s="163"/>
      <c r="CA64" s="163"/>
      <c r="CB64" s="164"/>
      <c r="CC64" s="188">
        <v>176.2</v>
      </c>
      <c r="CD64" s="163"/>
      <c r="CE64" s="163"/>
      <c r="CF64" s="163"/>
      <c r="CG64" s="163"/>
      <c r="CH64" s="163"/>
      <c r="CI64" s="163"/>
      <c r="CJ64" s="163"/>
      <c r="CK64" s="163"/>
      <c r="CL64" s="164"/>
      <c r="CM64" s="156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8"/>
    </row>
    <row r="65" spans="1:159" s="74" customFormat="1" ht="27" customHeight="1" x14ac:dyDescent="0.2">
      <c r="A65" s="149" t="s">
        <v>110</v>
      </c>
      <c r="B65" s="150"/>
      <c r="C65" s="150"/>
      <c r="D65" s="150"/>
      <c r="E65" s="150"/>
      <c r="F65" s="150"/>
      <c r="G65" s="150"/>
      <c r="H65" s="150"/>
      <c r="I65" s="151"/>
      <c r="J65" s="79"/>
      <c r="K65" s="152" t="s">
        <v>197</v>
      </c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3" t="s">
        <v>111</v>
      </c>
      <c r="BI65" s="154"/>
      <c r="BJ65" s="154"/>
      <c r="BK65" s="154"/>
      <c r="BL65" s="154"/>
      <c r="BM65" s="154"/>
      <c r="BN65" s="154"/>
      <c r="BO65" s="154"/>
      <c r="BP65" s="154"/>
      <c r="BQ65" s="154"/>
      <c r="BR65" s="155"/>
      <c r="BS65" s="162"/>
      <c r="BT65" s="163"/>
      <c r="BU65" s="163"/>
      <c r="BV65" s="163"/>
      <c r="BW65" s="163"/>
      <c r="BX65" s="163"/>
      <c r="BY65" s="163"/>
      <c r="BZ65" s="163"/>
      <c r="CA65" s="163"/>
      <c r="CB65" s="164"/>
      <c r="CC65" s="162">
        <v>365.73</v>
      </c>
      <c r="CD65" s="163"/>
      <c r="CE65" s="163"/>
      <c r="CF65" s="163"/>
      <c r="CG65" s="163"/>
      <c r="CH65" s="163"/>
      <c r="CI65" s="163"/>
      <c r="CJ65" s="163"/>
      <c r="CK65" s="163"/>
      <c r="CL65" s="164"/>
      <c r="CM65" s="156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8"/>
    </row>
    <row r="66" spans="1:159" ht="15" customHeight="1" x14ac:dyDescent="0.25">
      <c r="A66" s="149" t="s">
        <v>137</v>
      </c>
      <c r="B66" s="150"/>
      <c r="C66" s="150"/>
      <c r="D66" s="150"/>
      <c r="E66" s="150"/>
      <c r="F66" s="150"/>
      <c r="G66" s="150"/>
      <c r="H66" s="150"/>
      <c r="I66" s="151"/>
      <c r="J66" s="79"/>
      <c r="K66" s="152" t="s">
        <v>212</v>
      </c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3" t="s">
        <v>111</v>
      </c>
      <c r="BI66" s="154"/>
      <c r="BJ66" s="154"/>
      <c r="BK66" s="154"/>
      <c r="BL66" s="154"/>
      <c r="BM66" s="154"/>
      <c r="BN66" s="154"/>
      <c r="BO66" s="154"/>
      <c r="BP66" s="154"/>
      <c r="BQ66" s="154"/>
      <c r="BR66" s="155"/>
      <c r="BS66" s="162"/>
      <c r="BT66" s="163"/>
      <c r="BU66" s="163"/>
      <c r="BV66" s="163"/>
      <c r="BW66" s="163"/>
      <c r="BX66" s="163"/>
      <c r="BY66" s="163"/>
      <c r="BZ66" s="163"/>
      <c r="CA66" s="163"/>
      <c r="CB66" s="164"/>
      <c r="CC66" s="162">
        <v>41.5</v>
      </c>
      <c r="CD66" s="163"/>
      <c r="CE66" s="163"/>
      <c r="CF66" s="163"/>
      <c r="CG66" s="163"/>
      <c r="CH66" s="163"/>
      <c r="CI66" s="163"/>
      <c r="CJ66" s="163"/>
      <c r="CK66" s="163"/>
      <c r="CL66" s="164"/>
      <c r="CM66" s="156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8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</row>
    <row r="67" spans="1:159" s="62" customFormat="1" ht="13.5" x14ac:dyDescent="0.2">
      <c r="A67" s="149" t="s">
        <v>210</v>
      </c>
      <c r="B67" s="150"/>
      <c r="C67" s="150"/>
      <c r="D67" s="150"/>
      <c r="E67" s="150"/>
      <c r="F67" s="150"/>
      <c r="G67" s="150"/>
      <c r="H67" s="150"/>
      <c r="I67" s="151"/>
      <c r="J67" s="153" t="s">
        <v>133</v>
      </c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3" t="s">
        <v>111</v>
      </c>
      <c r="BI67" s="154"/>
      <c r="BJ67" s="154"/>
      <c r="BK67" s="154"/>
      <c r="BL67" s="154"/>
      <c r="BM67" s="154"/>
      <c r="BN67" s="154"/>
      <c r="BO67" s="154"/>
      <c r="BP67" s="154"/>
      <c r="BQ67" s="154"/>
      <c r="BR67" s="155"/>
      <c r="BS67" s="162"/>
      <c r="BT67" s="163"/>
      <c r="BU67" s="163"/>
      <c r="BV67" s="163"/>
      <c r="BW67" s="163"/>
      <c r="BX67" s="163"/>
      <c r="BY67" s="163"/>
      <c r="BZ67" s="163"/>
      <c r="CA67" s="163"/>
      <c r="CB67" s="164"/>
      <c r="CC67" s="162">
        <v>145.56</v>
      </c>
      <c r="CD67" s="163"/>
      <c r="CE67" s="163"/>
      <c r="CF67" s="163"/>
      <c r="CG67" s="163"/>
      <c r="CH67" s="163"/>
      <c r="CI67" s="163"/>
      <c r="CJ67" s="163"/>
      <c r="CK67" s="163"/>
      <c r="CL67" s="164"/>
      <c r="CM67" s="156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8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</row>
    <row r="68" spans="1:159" s="62" customFormat="1" ht="19.5" customHeight="1" x14ac:dyDescent="0.2">
      <c r="A68" s="149" t="s">
        <v>211</v>
      </c>
      <c r="B68" s="150"/>
      <c r="C68" s="150"/>
      <c r="D68" s="150"/>
      <c r="E68" s="150"/>
      <c r="F68" s="150"/>
      <c r="G68" s="150"/>
      <c r="H68" s="150"/>
      <c r="I68" s="151"/>
      <c r="J68" s="153" t="s">
        <v>135</v>
      </c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3" t="s">
        <v>111</v>
      </c>
      <c r="BI68" s="154"/>
      <c r="BJ68" s="154"/>
      <c r="BK68" s="154"/>
      <c r="BL68" s="154"/>
      <c r="BM68" s="154"/>
      <c r="BN68" s="154"/>
      <c r="BO68" s="154"/>
      <c r="BP68" s="154"/>
      <c r="BQ68" s="154"/>
      <c r="BR68" s="155"/>
      <c r="BS68" s="162"/>
      <c r="BT68" s="163"/>
      <c r="BU68" s="163"/>
      <c r="BV68" s="163"/>
      <c r="BW68" s="163"/>
      <c r="BX68" s="163"/>
      <c r="BY68" s="163"/>
      <c r="BZ68" s="163"/>
      <c r="CA68" s="163"/>
      <c r="CB68" s="164"/>
      <c r="CC68" s="162">
        <v>178.67</v>
      </c>
      <c r="CD68" s="163"/>
      <c r="CE68" s="163"/>
      <c r="CF68" s="163"/>
      <c r="CG68" s="163"/>
      <c r="CH68" s="163"/>
      <c r="CI68" s="163"/>
      <c r="CJ68" s="163"/>
      <c r="CK68" s="163"/>
      <c r="CL68" s="164"/>
      <c r="CM68" s="156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8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</row>
    <row r="69" spans="1:159" s="62" customFormat="1" ht="25.5" customHeight="1" x14ac:dyDescent="0.2">
      <c r="A69" s="149" t="s">
        <v>112</v>
      </c>
      <c r="B69" s="150"/>
      <c r="C69" s="150"/>
      <c r="D69" s="150"/>
      <c r="E69" s="150"/>
      <c r="F69" s="150"/>
      <c r="G69" s="150"/>
      <c r="H69" s="150"/>
      <c r="I69" s="151"/>
      <c r="J69" s="79"/>
      <c r="K69" s="152" t="s">
        <v>113</v>
      </c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3" t="s">
        <v>101</v>
      </c>
      <c r="BI69" s="154"/>
      <c r="BJ69" s="154"/>
      <c r="BK69" s="154"/>
      <c r="BL69" s="154"/>
      <c r="BM69" s="154"/>
      <c r="BN69" s="154"/>
      <c r="BO69" s="154"/>
      <c r="BP69" s="154"/>
      <c r="BQ69" s="154"/>
      <c r="BR69" s="155"/>
      <c r="BS69" s="162"/>
      <c r="BT69" s="163"/>
      <c r="BU69" s="163"/>
      <c r="BV69" s="163"/>
      <c r="BW69" s="163"/>
      <c r="BX69" s="163"/>
      <c r="BY69" s="163"/>
      <c r="BZ69" s="163"/>
      <c r="CA69" s="163"/>
      <c r="CB69" s="164"/>
      <c r="CC69" s="165">
        <v>0.14000000000000001</v>
      </c>
      <c r="CD69" s="163"/>
      <c r="CE69" s="163"/>
      <c r="CF69" s="163"/>
      <c r="CG69" s="163"/>
      <c r="CH69" s="163"/>
      <c r="CI69" s="163"/>
      <c r="CJ69" s="163"/>
      <c r="CK69" s="163"/>
      <c r="CL69" s="164"/>
      <c r="CM69" s="156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8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</row>
    <row r="70" spans="1:159" s="62" customFormat="1" ht="25.5" customHeight="1" x14ac:dyDescent="0.2">
      <c r="A70" s="149" t="s">
        <v>114</v>
      </c>
      <c r="B70" s="150"/>
      <c r="C70" s="150"/>
      <c r="D70" s="150"/>
      <c r="E70" s="150"/>
      <c r="F70" s="150"/>
      <c r="G70" s="150"/>
      <c r="H70" s="150"/>
      <c r="I70" s="151"/>
      <c r="J70" s="79"/>
      <c r="K70" s="152" t="s">
        <v>115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3" t="s">
        <v>12</v>
      </c>
      <c r="BI70" s="154"/>
      <c r="BJ70" s="154"/>
      <c r="BK70" s="154"/>
      <c r="BL70" s="154"/>
      <c r="BM70" s="154"/>
      <c r="BN70" s="154"/>
      <c r="BO70" s="154"/>
      <c r="BP70" s="154"/>
      <c r="BQ70" s="154"/>
      <c r="BR70" s="155"/>
      <c r="BS70" s="153"/>
      <c r="BT70" s="154"/>
      <c r="BU70" s="154"/>
      <c r="BV70" s="154"/>
      <c r="BW70" s="154"/>
      <c r="BX70" s="154"/>
      <c r="BY70" s="154"/>
      <c r="BZ70" s="154"/>
      <c r="CA70" s="154"/>
      <c r="CB70" s="155"/>
      <c r="CC70" s="153"/>
      <c r="CD70" s="154"/>
      <c r="CE70" s="154"/>
      <c r="CF70" s="154"/>
      <c r="CG70" s="154"/>
      <c r="CH70" s="154"/>
      <c r="CI70" s="154"/>
      <c r="CJ70" s="154"/>
      <c r="CK70" s="154"/>
      <c r="CL70" s="155"/>
      <c r="CM70" s="156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8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</row>
    <row r="71" spans="1:159" s="62" customFormat="1" ht="25.5" customHeight="1" x14ac:dyDescent="0.2">
      <c r="A71" s="149" t="s">
        <v>116</v>
      </c>
      <c r="B71" s="150"/>
      <c r="C71" s="150"/>
      <c r="D71" s="150"/>
      <c r="E71" s="150"/>
      <c r="F71" s="150"/>
      <c r="G71" s="150"/>
      <c r="H71" s="150"/>
      <c r="I71" s="151"/>
      <c r="J71" s="79"/>
      <c r="K71" s="152" t="s">
        <v>117</v>
      </c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3" t="s">
        <v>12</v>
      </c>
      <c r="BI71" s="154"/>
      <c r="BJ71" s="154"/>
      <c r="BK71" s="154"/>
      <c r="BL71" s="154"/>
      <c r="BM71" s="154"/>
      <c r="BN71" s="154"/>
      <c r="BO71" s="154"/>
      <c r="BP71" s="154"/>
      <c r="BQ71" s="154"/>
      <c r="BR71" s="155"/>
      <c r="BS71" s="153"/>
      <c r="BT71" s="154"/>
      <c r="BU71" s="154"/>
      <c r="BV71" s="154"/>
      <c r="BW71" s="154"/>
      <c r="BX71" s="154"/>
      <c r="BY71" s="154"/>
      <c r="BZ71" s="154"/>
      <c r="CA71" s="154"/>
      <c r="CB71" s="155"/>
      <c r="CC71" s="153"/>
      <c r="CD71" s="154"/>
      <c r="CE71" s="154"/>
      <c r="CF71" s="154"/>
      <c r="CG71" s="154"/>
      <c r="CH71" s="154"/>
      <c r="CI71" s="154"/>
      <c r="CJ71" s="154"/>
      <c r="CK71" s="154"/>
      <c r="CL71" s="155"/>
      <c r="CM71" s="156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8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</row>
    <row r="72" spans="1:159" s="62" customFormat="1" ht="25.5" customHeight="1" x14ac:dyDescent="0.2">
      <c r="A72" s="149" t="s">
        <v>118</v>
      </c>
      <c r="B72" s="150"/>
      <c r="C72" s="150"/>
      <c r="D72" s="150"/>
      <c r="E72" s="150"/>
      <c r="F72" s="150"/>
      <c r="G72" s="150"/>
      <c r="H72" s="150"/>
      <c r="I72" s="151"/>
      <c r="J72" s="79"/>
      <c r="K72" s="152" t="s">
        <v>119</v>
      </c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3" t="s">
        <v>101</v>
      </c>
      <c r="BI72" s="154"/>
      <c r="BJ72" s="154"/>
      <c r="BK72" s="154"/>
      <c r="BL72" s="154"/>
      <c r="BM72" s="154"/>
      <c r="BN72" s="154"/>
      <c r="BO72" s="154"/>
      <c r="BP72" s="154"/>
      <c r="BQ72" s="154"/>
      <c r="BR72" s="155"/>
      <c r="BS72" s="153"/>
      <c r="BT72" s="154"/>
      <c r="BU72" s="154"/>
      <c r="BV72" s="154"/>
      <c r="BW72" s="154"/>
      <c r="BX72" s="154"/>
      <c r="BY72" s="154"/>
      <c r="BZ72" s="154"/>
      <c r="CA72" s="154"/>
      <c r="CB72" s="155"/>
      <c r="CC72" s="153" t="s">
        <v>73</v>
      </c>
      <c r="CD72" s="154"/>
      <c r="CE72" s="154"/>
      <c r="CF72" s="154"/>
      <c r="CG72" s="154"/>
      <c r="CH72" s="154"/>
      <c r="CI72" s="154"/>
      <c r="CJ72" s="154"/>
      <c r="CK72" s="154"/>
      <c r="CL72" s="155"/>
      <c r="CM72" s="159" t="s">
        <v>73</v>
      </c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1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</row>
    <row r="73" spans="1:159" ht="3" customHeight="1" x14ac:dyDescent="0.25"/>
    <row r="74" spans="1:159" x14ac:dyDescent="0.25">
      <c r="A74" s="62"/>
      <c r="B74" s="62"/>
      <c r="C74" s="62"/>
      <c r="D74" s="62"/>
      <c r="E74" s="62"/>
      <c r="F74" s="62"/>
      <c r="G74" s="62" t="s">
        <v>56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</row>
    <row r="75" spans="1:159" ht="38.25" customHeight="1" x14ac:dyDescent="0.25">
      <c r="A75" s="147" t="s">
        <v>198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</row>
    <row r="76" spans="1:159" ht="38.25" customHeight="1" x14ac:dyDescent="0.25">
      <c r="A76" s="147" t="s">
        <v>120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</row>
    <row r="77" spans="1:159" ht="38.25" customHeight="1" x14ac:dyDescent="0.25">
      <c r="A77" s="147" t="s">
        <v>125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</row>
    <row r="78" spans="1:159" ht="38.25" customHeight="1" x14ac:dyDescent="0.25">
      <c r="A78" s="147" t="s">
        <v>199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</row>
    <row r="79" spans="1:159" ht="38.25" customHeight="1" x14ac:dyDescent="0.25">
      <c r="A79" s="147" t="s">
        <v>121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</row>
    <row r="81" spans="1:159" x14ac:dyDescent="0.25">
      <c r="A81" s="136" t="s">
        <v>162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14" t="s">
        <v>67</v>
      </c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5" t="s">
        <v>69</v>
      </c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 t="s">
        <v>70</v>
      </c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>
        <v>0</v>
      </c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83"/>
    </row>
    <row r="82" spans="1:159" x14ac:dyDescent="0.25">
      <c r="A82" s="114">
        <v>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45" t="s">
        <v>218</v>
      </c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4" t="s">
        <v>12</v>
      </c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5">
        <v>6247</v>
      </c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5">
        <v>4255.0919999999996</v>
      </c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83"/>
    </row>
    <row r="83" spans="1:159" x14ac:dyDescent="0.25">
      <c r="A83" s="114">
        <v>2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45" t="s">
        <v>219</v>
      </c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4" t="s">
        <v>12</v>
      </c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5">
        <v>407.7</v>
      </c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5">
        <v>318.18875000000003</v>
      </c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83"/>
    </row>
    <row r="84" spans="1:159" x14ac:dyDescent="0.25">
      <c r="A84" s="114">
        <v>3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3" t="s">
        <v>220</v>
      </c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4" t="s">
        <v>12</v>
      </c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5">
        <v>0</v>
      </c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5">
        <v>0</v>
      </c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83"/>
    </row>
    <row r="85" spans="1:159" x14ac:dyDescent="0.25">
      <c r="A85" s="114">
        <v>4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3" t="s">
        <v>221</v>
      </c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4" t="s">
        <v>12</v>
      </c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5">
        <v>9.1999999999999993</v>
      </c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5">
        <v>10.032000000000002</v>
      </c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83"/>
    </row>
    <row r="86" spans="1:159" x14ac:dyDescent="0.25">
      <c r="A86" s="114">
        <v>5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3" t="s">
        <v>222</v>
      </c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4" t="s">
        <v>12</v>
      </c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5">
        <v>16.3</v>
      </c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5">
        <v>0</v>
      </c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83"/>
    </row>
    <row r="87" spans="1:159" x14ac:dyDescent="0.25">
      <c r="A87" s="114">
        <v>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3" t="s">
        <v>223</v>
      </c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4" t="s">
        <v>12</v>
      </c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5">
        <v>163.1</v>
      </c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5">
        <v>298.59719999999999</v>
      </c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86"/>
    </row>
    <row r="88" spans="1:159" x14ac:dyDescent="0.25">
      <c r="A88" s="114">
        <v>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3" t="s">
        <v>224</v>
      </c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4" t="s">
        <v>12</v>
      </c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5">
        <v>88.5</v>
      </c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5">
        <v>0</v>
      </c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83"/>
    </row>
    <row r="89" spans="1:159" x14ac:dyDescent="0.25">
      <c r="A89" s="114">
        <v>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3" t="s">
        <v>225</v>
      </c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4" t="s">
        <v>12</v>
      </c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5">
        <v>541.1</v>
      </c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5">
        <v>200.77799999999999</v>
      </c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3" t="s">
        <v>213</v>
      </c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87"/>
    </row>
    <row r="90" spans="1:159" x14ac:dyDescent="0.25">
      <c r="A90" s="114">
        <v>9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3" t="s">
        <v>226</v>
      </c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4" t="s">
        <v>12</v>
      </c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5">
        <v>174.82999999999998</v>
      </c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5">
        <v>360.45407000000006</v>
      </c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34" t="s">
        <v>251</v>
      </c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88"/>
    </row>
    <row r="91" spans="1:159" x14ac:dyDescent="0.25">
      <c r="A91" s="114">
        <v>10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3" t="s">
        <v>227</v>
      </c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4" t="s">
        <v>12</v>
      </c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5">
        <v>0</v>
      </c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5">
        <v>15.912929999999999</v>
      </c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83"/>
    </row>
    <row r="92" spans="1:159" x14ac:dyDescent="0.25">
      <c r="A92" s="114">
        <v>11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3" t="s">
        <v>228</v>
      </c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4" t="s">
        <v>12</v>
      </c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5">
        <v>25.5</v>
      </c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5">
        <v>1.75</v>
      </c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83"/>
    </row>
    <row r="93" spans="1:159" x14ac:dyDescent="0.25">
      <c r="A93" s="114">
        <v>12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44" t="s">
        <v>229</v>
      </c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14" t="s">
        <v>12</v>
      </c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5">
        <v>2.5099999999999998</v>
      </c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5">
        <v>0</v>
      </c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83"/>
    </row>
    <row r="94" spans="1:159" x14ac:dyDescent="0.25">
      <c r="A94" s="114">
        <v>14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3" t="s">
        <v>253</v>
      </c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4" t="s">
        <v>12</v>
      </c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5">
        <v>280</v>
      </c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5">
        <v>296.39999999999992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86"/>
    </row>
    <row r="95" spans="1:159" x14ac:dyDescent="0.25">
      <c r="A95" s="129" t="s">
        <v>131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1"/>
      <c r="BY95" s="141">
        <f>SUM(BY82:CM94)</f>
        <v>7955.7400000000007</v>
      </c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3">
        <f>SUM(CN82:DD94)</f>
        <v>5757.2049500000003</v>
      </c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15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83"/>
    </row>
    <row r="96" spans="1:159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5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82"/>
    </row>
    <row r="97" spans="1:159" x14ac:dyDescent="0.25">
      <c r="A97" s="136" t="s">
        <v>124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14" t="s">
        <v>67</v>
      </c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5" t="s">
        <v>69</v>
      </c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 t="s">
        <v>70</v>
      </c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 t="s">
        <v>68</v>
      </c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83"/>
    </row>
    <row r="98" spans="1:159" x14ac:dyDescent="0.25">
      <c r="A98" s="114">
        <v>1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3" t="s">
        <v>60</v>
      </c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4" t="s">
        <v>12</v>
      </c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5">
        <v>870.5809999999999</v>
      </c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5">
        <v>612.62246000000005</v>
      </c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83"/>
    </row>
    <row r="99" spans="1:159" x14ac:dyDescent="0.25">
      <c r="A99" s="114">
        <v>2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3" t="s">
        <v>231</v>
      </c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4" t="s">
        <v>12</v>
      </c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5">
        <v>50</v>
      </c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5">
        <v>0</v>
      </c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3" t="s">
        <v>214</v>
      </c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87"/>
    </row>
    <row r="100" spans="1:159" x14ac:dyDescent="0.25">
      <c r="A100" s="114">
        <v>3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3" t="s">
        <v>232</v>
      </c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4" t="s">
        <v>12</v>
      </c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5">
        <v>0</v>
      </c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5">
        <v>0</v>
      </c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83"/>
    </row>
    <row r="101" spans="1:159" x14ac:dyDescent="0.25">
      <c r="A101" s="114">
        <v>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3" t="s">
        <v>233</v>
      </c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4" t="s">
        <v>12</v>
      </c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5">
        <v>11.4</v>
      </c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5">
        <v>56.908000000000001</v>
      </c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83"/>
    </row>
    <row r="102" spans="1:159" x14ac:dyDescent="0.25">
      <c r="A102" s="114">
        <v>5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3" t="s">
        <v>234</v>
      </c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4" t="s">
        <v>12</v>
      </c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5">
        <v>5.2</v>
      </c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5">
        <v>61.514989999999997</v>
      </c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5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83"/>
    </row>
    <row r="103" spans="1:159" x14ac:dyDescent="0.25">
      <c r="A103" s="114">
        <v>6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3" t="s">
        <v>235</v>
      </c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4" t="s">
        <v>12</v>
      </c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5">
        <v>438.2</v>
      </c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5">
        <v>216.77683000000002</v>
      </c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5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83"/>
    </row>
    <row r="104" spans="1:159" x14ac:dyDescent="0.25">
      <c r="A104" s="114">
        <v>7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3" t="s">
        <v>236</v>
      </c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4" t="s">
        <v>12</v>
      </c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5">
        <v>92.21</v>
      </c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5">
        <v>131.12349999999998</v>
      </c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5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83"/>
    </row>
    <row r="105" spans="1:159" x14ac:dyDescent="0.25">
      <c r="A105" s="114">
        <v>8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3" t="s">
        <v>237</v>
      </c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4" t="s">
        <v>12</v>
      </c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5">
        <v>15.3</v>
      </c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5">
        <v>18.779580000000003</v>
      </c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83"/>
    </row>
    <row r="106" spans="1:159" x14ac:dyDescent="0.25">
      <c r="A106" s="114">
        <v>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3" t="s">
        <v>238</v>
      </c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4" t="s">
        <v>12</v>
      </c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5">
        <v>0</v>
      </c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5">
        <v>11.537749999999997</v>
      </c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83"/>
    </row>
    <row r="107" spans="1:159" x14ac:dyDescent="0.25">
      <c r="A107" s="114">
        <v>10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3" t="s">
        <v>239</v>
      </c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4" t="s">
        <v>12</v>
      </c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5">
        <v>323.80880000000002</v>
      </c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5">
        <v>240.79700000000003</v>
      </c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3" t="s">
        <v>217</v>
      </c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87"/>
    </row>
    <row r="108" spans="1:159" x14ac:dyDescent="0.25">
      <c r="A108" s="114">
        <v>11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3" t="s">
        <v>240</v>
      </c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4" t="s">
        <v>12</v>
      </c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5">
        <v>120</v>
      </c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5">
        <v>144</v>
      </c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83"/>
    </row>
    <row r="109" spans="1:159" x14ac:dyDescent="0.25">
      <c r="A109" s="114">
        <v>12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3" t="s">
        <v>241</v>
      </c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4" t="s">
        <v>12</v>
      </c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5">
        <v>67.09</v>
      </c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5">
        <v>75.599999999999994</v>
      </c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83"/>
    </row>
    <row r="110" spans="1:159" x14ac:dyDescent="0.25">
      <c r="A110" s="114">
        <v>13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3" t="s">
        <v>242</v>
      </c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4" t="s">
        <v>12</v>
      </c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5">
        <v>14.53</v>
      </c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5">
        <v>14.5</v>
      </c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83"/>
    </row>
    <row r="111" spans="1:159" x14ac:dyDescent="0.25">
      <c r="A111" s="128" t="s">
        <v>131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1"/>
      <c r="BY111" s="137">
        <f>SUM(BY98:CM110)</f>
        <v>2008.3197999999998</v>
      </c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9"/>
      <c r="CN111" s="132">
        <f>SUM(CN98:DD110)</f>
        <v>1584.1601099999998</v>
      </c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83"/>
    </row>
    <row r="112" spans="1:159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82"/>
    </row>
    <row r="113" spans="1:176" x14ac:dyDescent="0.25">
      <c r="A113" s="136" t="s">
        <v>192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14" t="s">
        <v>67</v>
      </c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5" t="s">
        <v>69</v>
      </c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 t="s">
        <v>70</v>
      </c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83"/>
    </row>
    <row r="114" spans="1:176" x14ac:dyDescent="0.25">
      <c r="A114" s="114">
        <v>1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3" t="s">
        <v>243</v>
      </c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4" t="s">
        <v>12</v>
      </c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5">
        <v>8.5</v>
      </c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5">
        <v>8.5082400000000007</v>
      </c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83"/>
    </row>
    <row r="115" spans="1:176" x14ac:dyDescent="0.25">
      <c r="A115" s="114">
        <v>2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3" t="s">
        <v>244</v>
      </c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4" t="s">
        <v>12</v>
      </c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5">
        <v>6000</v>
      </c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5">
        <v>6413.8333199999997</v>
      </c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83"/>
    </row>
    <row r="116" spans="1:176" x14ac:dyDescent="0.25">
      <c r="A116" s="114">
        <v>3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3" t="s">
        <v>245</v>
      </c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4" t="s">
        <v>12</v>
      </c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5">
        <v>405</v>
      </c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5">
        <v>405.14013000000011</v>
      </c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3" t="s">
        <v>215</v>
      </c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87"/>
    </row>
    <row r="117" spans="1:176" x14ac:dyDescent="0.25">
      <c r="A117" s="114">
        <v>3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3" t="s">
        <v>246</v>
      </c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4" t="s">
        <v>12</v>
      </c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5">
        <v>22.1</v>
      </c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5">
        <v>22.891329999999996</v>
      </c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83"/>
    </row>
    <row r="118" spans="1:176" x14ac:dyDescent="0.25">
      <c r="A118" s="114">
        <v>4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3" t="s">
        <v>247</v>
      </c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4" t="s">
        <v>12</v>
      </c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5">
        <v>48.4</v>
      </c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5">
        <v>36.689590000000003</v>
      </c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83"/>
    </row>
    <row r="119" spans="1:176" x14ac:dyDescent="0.25">
      <c r="A119" s="114">
        <v>13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3" t="s">
        <v>230</v>
      </c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4" t="s">
        <v>12</v>
      </c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5">
        <v>690.9</v>
      </c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5">
        <v>430.30559</v>
      </c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83"/>
    </row>
    <row r="120" spans="1:176" x14ac:dyDescent="0.25">
      <c r="A120" s="114">
        <v>5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3" t="s">
        <v>248</v>
      </c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4" t="s">
        <v>12</v>
      </c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5">
        <v>2073.1</v>
      </c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5">
        <v>1331.58249</v>
      </c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4"/>
      <c r="EH120" s="134"/>
      <c r="EI120" s="134"/>
      <c r="EJ120" s="134"/>
      <c r="EK120" s="134"/>
      <c r="EL120" s="134"/>
      <c r="EM120" s="134"/>
      <c r="EN120" s="134"/>
      <c r="EO120" s="134"/>
      <c r="EP120" s="134"/>
      <c r="EQ120" s="134"/>
      <c r="ER120" s="134"/>
      <c r="ES120" s="134"/>
      <c r="ET120" s="134"/>
      <c r="EU120" s="134"/>
      <c r="EV120" s="134"/>
      <c r="EW120" s="134"/>
      <c r="EX120" s="134"/>
      <c r="EY120" s="134"/>
      <c r="EZ120" s="134"/>
      <c r="FA120" s="134"/>
      <c r="FB120" s="134"/>
      <c r="FC120" s="88"/>
    </row>
    <row r="121" spans="1:176" x14ac:dyDescent="0.25">
      <c r="A121" s="114">
        <v>9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3" t="s">
        <v>216</v>
      </c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4" t="s">
        <v>12</v>
      </c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26">
        <v>32184.726051000005</v>
      </c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6">
        <v>12955.426490000002</v>
      </c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13" t="s">
        <v>216</v>
      </c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87"/>
    </row>
    <row r="122" spans="1:176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25" t="s">
        <v>249</v>
      </c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14" t="s">
        <v>12</v>
      </c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26">
        <v>1047.1223830000001</v>
      </c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6">
        <v>993.89315999999997</v>
      </c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83"/>
    </row>
    <row r="123" spans="1:176" x14ac:dyDescent="0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25" t="s">
        <v>250</v>
      </c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14" t="s">
        <v>12</v>
      </c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26">
        <v>31137.603668000003</v>
      </c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6">
        <v>11961.533330000002</v>
      </c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83"/>
    </row>
    <row r="124" spans="1:176" x14ac:dyDescent="0.25">
      <c r="A124" s="128" t="s">
        <v>131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1"/>
      <c r="BY124" s="132">
        <f>SUM(BY114:CM121)</f>
        <v>41432.726051000005</v>
      </c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2">
        <f>SUM(CN114:DD121)</f>
        <v>21604.377180000003</v>
      </c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83"/>
    </row>
    <row r="125" spans="1:176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95"/>
      <c r="BV125" s="95"/>
      <c r="BW125" s="95"/>
      <c r="BX125" s="95"/>
      <c r="BY125" s="94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3"/>
      <c r="CN125" s="92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3"/>
    </row>
    <row r="126" spans="1:176" x14ac:dyDescent="0.25">
      <c r="A126" s="114" t="s">
        <v>140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24"/>
      <c r="BH126" s="114" t="s">
        <v>67</v>
      </c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 t="s">
        <v>141</v>
      </c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5" t="s">
        <v>142</v>
      </c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</row>
    <row r="127" spans="1:176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7" t="s">
        <v>144</v>
      </c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4" t="s">
        <v>12</v>
      </c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5">
        <v>339.86621000000002</v>
      </c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>
        <v>371.95501000000002</v>
      </c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</row>
    <row r="128" spans="1:176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7" t="s">
        <v>145</v>
      </c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4" t="s">
        <v>12</v>
      </c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>
        <v>7438.5814199999995</v>
      </c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</row>
    <row r="129" spans="1:159" x14ac:dyDescent="0.2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7" t="s">
        <v>149</v>
      </c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4" t="s">
        <v>12</v>
      </c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5">
        <v>151.44999999999999</v>
      </c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>
        <v>138.37201999999999</v>
      </c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FB129" s="75"/>
    </row>
    <row r="130" spans="1:159" s="85" customFormat="1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17" t="s">
        <v>132</v>
      </c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4" t="s">
        <v>12</v>
      </c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FB130" s="75"/>
      <c r="FC130" s="90"/>
    </row>
    <row r="131" spans="1:159" x14ac:dyDescent="0.2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7" t="s">
        <v>146</v>
      </c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4" t="s">
        <v>12</v>
      </c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5">
        <v>129.26693819999997</v>
      </c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20">
        <v>7771.091550000001</v>
      </c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FB131" s="75"/>
      <c r="FC131" s="90"/>
    </row>
    <row r="132" spans="1:159" x14ac:dyDescent="0.2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9" t="s">
        <v>131</v>
      </c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4" t="s">
        <v>12</v>
      </c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5">
        <v>620.58314819999998</v>
      </c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20">
        <v>15720</v>
      </c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2"/>
      <c r="DE132" s="105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FB132" s="75"/>
      <c r="FC132" s="90"/>
    </row>
    <row r="133" spans="1:159" x14ac:dyDescent="0.2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7" t="s">
        <v>147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4" t="s">
        <v>12</v>
      </c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>
        <v>4063</v>
      </c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FB133" s="75"/>
      <c r="FC133" s="90"/>
    </row>
    <row r="134" spans="1:159" x14ac:dyDescent="0.2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7" t="s">
        <v>36</v>
      </c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4" t="s">
        <v>12</v>
      </c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>
        <v>-1530</v>
      </c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FB134" s="75"/>
      <c r="FC134" s="90"/>
    </row>
    <row r="135" spans="1:159" x14ac:dyDescent="0.2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7" t="s">
        <v>143</v>
      </c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4" t="s">
        <v>12</v>
      </c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>
        <v>-1765</v>
      </c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FB135" s="75"/>
      <c r="FC135" s="90"/>
    </row>
    <row r="136" spans="1:159" x14ac:dyDescent="0.2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4" t="s">
        <v>12</v>
      </c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FB136" s="75"/>
      <c r="FC136" s="90"/>
    </row>
    <row r="137" spans="1:159" x14ac:dyDescent="0.2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04" t="s">
        <v>150</v>
      </c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14" t="s">
        <v>12</v>
      </c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5">
        <v>639.32395959800294</v>
      </c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6">
        <v>5432</v>
      </c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FB137" s="75"/>
      <c r="FC137" s="90"/>
    </row>
    <row r="138" spans="1:159" x14ac:dyDescent="0.25">
      <c r="Q138" s="101" t="s">
        <v>148</v>
      </c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3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P138" s="103">
        <v>49955</v>
      </c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FB138" s="75"/>
      <c r="FC138" s="90"/>
    </row>
    <row r="139" spans="1:159" x14ac:dyDescent="0.25">
      <c r="FB139" s="75"/>
      <c r="FC139" s="90"/>
    </row>
    <row r="140" spans="1:159" x14ac:dyDescent="0.25">
      <c r="FB140" s="75"/>
      <c r="FC140" s="90"/>
    </row>
    <row r="141" spans="1:159" x14ac:dyDescent="0.25">
      <c r="FB141" s="75"/>
      <c r="FC141" s="90"/>
    </row>
    <row r="142" spans="1:159" x14ac:dyDescent="0.25">
      <c r="FB142" s="75"/>
      <c r="FC142" s="90"/>
    </row>
    <row r="143" spans="1:159" x14ac:dyDescent="0.25">
      <c r="FB143" s="75"/>
      <c r="FC143" s="90"/>
    </row>
    <row r="144" spans="1:159" x14ac:dyDescent="0.25">
      <c r="FB144" s="75"/>
      <c r="FC144" s="90"/>
    </row>
    <row r="145" spans="158:159" x14ac:dyDescent="0.25">
      <c r="FB145" s="75"/>
      <c r="FC145" s="90"/>
    </row>
    <row r="146" spans="158:159" x14ac:dyDescent="0.25">
      <c r="FB146" s="75"/>
      <c r="FC146" s="90"/>
    </row>
    <row r="147" spans="158:159" x14ac:dyDescent="0.25">
      <c r="FB147" s="75"/>
      <c r="FC147" s="91"/>
    </row>
    <row r="148" spans="158:159" x14ac:dyDescent="0.25">
      <c r="FC148" s="89"/>
    </row>
  </sheetData>
  <mergeCells count="709">
    <mergeCell ref="CP138:DD138"/>
    <mergeCell ref="A67:I67"/>
    <mergeCell ref="J67:BG67"/>
    <mergeCell ref="BH67:BR67"/>
    <mergeCell ref="BS67:CB67"/>
    <mergeCell ref="CC67:CL67"/>
    <mergeCell ref="CM67:DC67"/>
    <mergeCell ref="A68:I68"/>
    <mergeCell ref="A65:I65"/>
    <mergeCell ref="K65:BG65"/>
    <mergeCell ref="BH65:BR65"/>
    <mergeCell ref="BS65:CB65"/>
    <mergeCell ref="CC65:CL65"/>
    <mergeCell ref="CM65:DC65"/>
    <mergeCell ref="A66:I66"/>
    <mergeCell ref="K66:BG66"/>
    <mergeCell ref="BH66:BR66"/>
    <mergeCell ref="BS66:CB66"/>
    <mergeCell ref="CC66:CL66"/>
    <mergeCell ref="CM66:DC66"/>
    <mergeCell ref="J68:BG68"/>
    <mergeCell ref="BH68:BR68"/>
    <mergeCell ref="BS68:CB68"/>
    <mergeCell ref="CC68:CL68"/>
    <mergeCell ref="CM68:DC68"/>
    <mergeCell ref="A64:I64"/>
    <mergeCell ref="BH64:BR64"/>
    <mergeCell ref="BS64:CB64"/>
    <mergeCell ref="CC64:CL64"/>
    <mergeCell ref="CM64:DC64"/>
    <mergeCell ref="A63:I63"/>
    <mergeCell ref="BH63:BR63"/>
    <mergeCell ref="BS63:CB63"/>
    <mergeCell ref="CC63:CL63"/>
    <mergeCell ref="CM63:DC63"/>
    <mergeCell ref="J63:BG63"/>
    <mergeCell ref="J64:BG64"/>
    <mergeCell ref="A62:I62"/>
    <mergeCell ref="K62:BG62"/>
    <mergeCell ref="BH62:BR62"/>
    <mergeCell ref="BS62:CB62"/>
    <mergeCell ref="CC62:CL62"/>
    <mergeCell ref="CM62:DC62"/>
    <mergeCell ref="A61:I61"/>
    <mergeCell ref="K61:BG61"/>
    <mergeCell ref="BH61:BR61"/>
    <mergeCell ref="BS61:CB61"/>
    <mergeCell ref="CC61:CL61"/>
    <mergeCell ref="CM61:DC61"/>
    <mergeCell ref="A60:I60"/>
    <mergeCell ref="BH60:BR60"/>
    <mergeCell ref="BS60:CB60"/>
    <mergeCell ref="CC60:CL60"/>
    <mergeCell ref="CM60:DC60"/>
    <mergeCell ref="A59:I59"/>
    <mergeCell ref="BH59:BR59"/>
    <mergeCell ref="BS59:CB59"/>
    <mergeCell ref="CC59:CL59"/>
    <mergeCell ref="CM59:DC59"/>
    <mergeCell ref="J59:BG59"/>
    <mergeCell ref="J60:BG60"/>
    <mergeCell ref="A58:I58"/>
    <mergeCell ref="K58:BG58"/>
    <mergeCell ref="BH58:BR58"/>
    <mergeCell ref="BS58:CB58"/>
    <mergeCell ref="CC58:CL58"/>
    <mergeCell ref="CM58:DC58"/>
    <mergeCell ref="A57:I57"/>
    <mergeCell ref="K57:BG57"/>
    <mergeCell ref="BH57:BR57"/>
    <mergeCell ref="BS57:CB57"/>
    <mergeCell ref="CC57:CL57"/>
    <mergeCell ref="CM57:DC57"/>
    <mergeCell ref="A56:I56"/>
    <mergeCell ref="K56:BG56"/>
    <mergeCell ref="BH56:BR56"/>
    <mergeCell ref="BS56:CB56"/>
    <mergeCell ref="CC56:CL56"/>
    <mergeCell ref="CM56:DC56"/>
    <mergeCell ref="A55:I55"/>
    <mergeCell ref="K55:BG55"/>
    <mergeCell ref="BH55:BR55"/>
    <mergeCell ref="BS55:CB55"/>
    <mergeCell ref="CC55:CL55"/>
    <mergeCell ref="CM55:DC55"/>
    <mergeCell ref="A54:I54"/>
    <mergeCell ref="K54:BG54"/>
    <mergeCell ref="BH54:BR54"/>
    <mergeCell ref="BS54:CB54"/>
    <mergeCell ref="CC54:CL54"/>
    <mergeCell ref="CM54:DC54"/>
    <mergeCell ref="A53:I53"/>
    <mergeCell ref="K53:BG53"/>
    <mergeCell ref="BH53:BR53"/>
    <mergeCell ref="BS53:CB53"/>
    <mergeCell ref="CC53:CL53"/>
    <mergeCell ref="CM53:DC53"/>
    <mergeCell ref="A52:I52"/>
    <mergeCell ref="K52:BG52"/>
    <mergeCell ref="BH52:BR52"/>
    <mergeCell ref="BS52:CB52"/>
    <mergeCell ref="CC52:CL52"/>
    <mergeCell ref="CM52:DC52"/>
    <mergeCell ref="A51:I51"/>
    <mergeCell ref="K51:BG51"/>
    <mergeCell ref="BH51:BR51"/>
    <mergeCell ref="BS51:CB51"/>
    <mergeCell ref="CC51:CL51"/>
    <mergeCell ref="CM51:DC51"/>
    <mergeCell ref="A50:I50"/>
    <mergeCell ref="K50:BG50"/>
    <mergeCell ref="BH50:BR50"/>
    <mergeCell ref="BS50:CB50"/>
    <mergeCell ref="CC50:CL50"/>
    <mergeCell ref="CM50:DC50"/>
    <mergeCell ref="A49:I49"/>
    <mergeCell ref="K49:BG49"/>
    <mergeCell ref="BH49:BR49"/>
    <mergeCell ref="BS49:CB49"/>
    <mergeCell ref="CC49:CL49"/>
    <mergeCell ref="CM49:DC49"/>
    <mergeCell ref="A48:I48"/>
    <mergeCell ref="K48:BG48"/>
    <mergeCell ref="BH48:BR48"/>
    <mergeCell ref="BS48:CB48"/>
    <mergeCell ref="CC48:CL48"/>
    <mergeCell ref="CM48:DC48"/>
    <mergeCell ref="A47:I47"/>
    <mergeCell ref="K47:BG47"/>
    <mergeCell ref="BH47:BR47"/>
    <mergeCell ref="BS47:CB47"/>
    <mergeCell ref="CC47:CL47"/>
    <mergeCell ref="CM47:DC47"/>
    <mergeCell ref="A46:I46"/>
    <mergeCell ref="K46:BG46"/>
    <mergeCell ref="BH46:BR46"/>
    <mergeCell ref="BS46:CB46"/>
    <mergeCell ref="CC46:CL46"/>
    <mergeCell ref="CM46:DC46"/>
    <mergeCell ref="A45:I45"/>
    <mergeCell ref="K45:BG45"/>
    <mergeCell ref="BH45:BR45"/>
    <mergeCell ref="BS45:CB45"/>
    <mergeCell ref="CC45:CL45"/>
    <mergeCell ref="CM45:DC45"/>
    <mergeCell ref="A44:I44"/>
    <mergeCell ref="K44:BG44"/>
    <mergeCell ref="BH44:BR44"/>
    <mergeCell ref="BS44:CB44"/>
    <mergeCell ref="CC44:CL44"/>
    <mergeCell ref="CM44:DC44"/>
    <mergeCell ref="A43:I43"/>
    <mergeCell ref="K43:BG43"/>
    <mergeCell ref="BH43:BR43"/>
    <mergeCell ref="BS43:CB43"/>
    <mergeCell ref="CC43:CL43"/>
    <mergeCell ref="CM43:DC43"/>
    <mergeCell ref="A42:I42"/>
    <mergeCell ref="K42:BG42"/>
    <mergeCell ref="BH42:BR42"/>
    <mergeCell ref="BS42:CB42"/>
    <mergeCell ref="CC42:CL42"/>
    <mergeCell ref="CM42:DC42"/>
    <mergeCell ref="A41:I41"/>
    <mergeCell ref="K41:BG41"/>
    <mergeCell ref="BH41:BR41"/>
    <mergeCell ref="BS41:CB41"/>
    <mergeCell ref="CC41:CL41"/>
    <mergeCell ref="CM41:DC41"/>
    <mergeCell ref="A40:I40"/>
    <mergeCell ref="K40:BG40"/>
    <mergeCell ref="BH40:BR40"/>
    <mergeCell ref="BS40:CB40"/>
    <mergeCell ref="CC40:CL40"/>
    <mergeCell ref="CM40:DC40"/>
    <mergeCell ref="A39:I39"/>
    <mergeCell ref="K39:BG39"/>
    <mergeCell ref="BH39:BR39"/>
    <mergeCell ref="BS39:CB39"/>
    <mergeCell ref="CC39:CL39"/>
    <mergeCell ref="CM39:DC39"/>
    <mergeCell ref="A38:I38"/>
    <mergeCell ref="K38:BG38"/>
    <mergeCell ref="BH38:BR38"/>
    <mergeCell ref="BS38:CB38"/>
    <mergeCell ref="CC38:CL38"/>
    <mergeCell ref="CM38:DC38"/>
    <mergeCell ref="A37:I37"/>
    <mergeCell ref="K37:BG37"/>
    <mergeCell ref="BH37:BR37"/>
    <mergeCell ref="BS37:CB37"/>
    <mergeCell ref="CC37:CL37"/>
    <mergeCell ref="CM37:DC37"/>
    <mergeCell ref="A36:I36"/>
    <mergeCell ref="K36:BG36"/>
    <mergeCell ref="BH36:BR36"/>
    <mergeCell ref="BS36:CB36"/>
    <mergeCell ref="CC36:CL36"/>
    <mergeCell ref="CM36:DC36"/>
    <mergeCell ref="A35:I35"/>
    <mergeCell ref="K35:BG35"/>
    <mergeCell ref="BH35:BR35"/>
    <mergeCell ref="BS35:CB35"/>
    <mergeCell ref="CC35:CL35"/>
    <mergeCell ref="CM35:DC35"/>
    <mergeCell ref="A34:I34"/>
    <mergeCell ref="K34:BG34"/>
    <mergeCell ref="BH34:BR34"/>
    <mergeCell ref="BS34:CB34"/>
    <mergeCell ref="CC34:CL34"/>
    <mergeCell ref="CM34:DC34"/>
    <mergeCell ref="A33:I33"/>
    <mergeCell ref="K33:BG33"/>
    <mergeCell ref="BH33:BR33"/>
    <mergeCell ref="BS33:CB33"/>
    <mergeCell ref="CC33:CL33"/>
    <mergeCell ref="CM33:DC33"/>
    <mergeCell ref="A32:I32"/>
    <mergeCell ref="K32:BG32"/>
    <mergeCell ref="BH32:BR32"/>
    <mergeCell ref="BS32:CB32"/>
    <mergeCell ref="CC32:CL32"/>
    <mergeCell ref="CM32:DC32"/>
    <mergeCell ref="A31:I31"/>
    <mergeCell ref="K31:BG31"/>
    <mergeCell ref="BH31:BR31"/>
    <mergeCell ref="BS31:CB31"/>
    <mergeCell ref="CC31:CL31"/>
    <mergeCell ref="CM31:DC31"/>
    <mergeCell ref="A30:I30"/>
    <mergeCell ref="K30:BG30"/>
    <mergeCell ref="BH30:BR30"/>
    <mergeCell ref="BS30:CB30"/>
    <mergeCell ref="CC30:CL30"/>
    <mergeCell ref="CM30:DC30"/>
    <mergeCell ref="A29:I29"/>
    <mergeCell ref="K29:BG29"/>
    <mergeCell ref="BH29:BR29"/>
    <mergeCell ref="BS29:CB29"/>
    <mergeCell ref="CC29:CL29"/>
    <mergeCell ref="CM29:DC29"/>
    <mergeCell ref="A28:I28"/>
    <mergeCell ref="K28:BG28"/>
    <mergeCell ref="BH28:BR28"/>
    <mergeCell ref="BS28:CB28"/>
    <mergeCell ref="CC28:CL28"/>
    <mergeCell ref="CM28:DC28"/>
    <mergeCell ref="A27:I27"/>
    <mergeCell ref="K27:BG27"/>
    <mergeCell ref="BH27:BR27"/>
    <mergeCell ref="BS27:CB27"/>
    <mergeCell ref="CC27:CL27"/>
    <mergeCell ref="CM27:DC27"/>
    <mergeCell ref="A26:I26"/>
    <mergeCell ref="K26:BG26"/>
    <mergeCell ref="BH26:BR26"/>
    <mergeCell ref="BS26:CB26"/>
    <mergeCell ref="CC26:CL26"/>
    <mergeCell ref="CM26:DC26"/>
    <mergeCell ref="A25:I25"/>
    <mergeCell ref="K25:BG25"/>
    <mergeCell ref="BH25:BR25"/>
    <mergeCell ref="BS25:CB25"/>
    <mergeCell ref="CC25:CL25"/>
    <mergeCell ref="CM25:DC25"/>
    <mergeCell ref="A24:I24"/>
    <mergeCell ref="K24:BG24"/>
    <mergeCell ref="BH24:BR24"/>
    <mergeCell ref="BS24:CB24"/>
    <mergeCell ref="CC24:CL24"/>
    <mergeCell ref="CM24:DC24"/>
    <mergeCell ref="A23:I23"/>
    <mergeCell ref="K23:BG23"/>
    <mergeCell ref="BH23:BR23"/>
    <mergeCell ref="BS23:CB23"/>
    <mergeCell ref="CC23:CL23"/>
    <mergeCell ref="CM23:DC23"/>
    <mergeCell ref="A22:I22"/>
    <mergeCell ref="K22:BG22"/>
    <mergeCell ref="BH22:BR22"/>
    <mergeCell ref="BS22:CB22"/>
    <mergeCell ref="CC22:CL22"/>
    <mergeCell ref="CM22:DC22"/>
    <mergeCell ref="A21:I21"/>
    <mergeCell ref="K21:BG21"/>
    <mergeCell ref="BH21:BR21"/>
    <mergeCell ref="BS21:CB21"/>
    <mergeCell ref="CC21:CL21"/>
    <mergeCell ref="CM21:DC21"/>
    <mergeCell ref="A20:I20"/>
    <mergeCell ref="K20:BG20"/>
    <mergeCell ref="BH20:BR20"/>
    <mergeCell ref="BS20:CB20"/>
    <mergeCell ref="CC20:CL20"/>
    <mergeCell ref="CM20:DC20"/>
    <mergeCell ref="A19:I19"/>
    <mergeCell ref="K19:BG19"/>
    <mergeCell ref="BH19:BR19"/>
    <mergeCell ref="BS19:CB19"/>
    <mergeCell ref="CC19:CL19"/>
    <mergeCell ref="CM19:DC19"/>
    <mergeCell ref="A18:I18"/>
    <mergeCell ref="K18:BG18"/>
    <mergeCell ref="BH18:BR18"/>
    <mergeCell ref="BS18:CB18"/>
    <mergeCell ref="CC18:CL18"/>
    <mergeCell ref="CM18:DC18"/>
    <mergeCell ref="BS15:CL15"/>
    <mergeCell ref="CM15:DC16"/>
    <mergeCell ref="BS16:CB16"/>
    <mergeCell ref="CC16:CL16"/>
    <mergeCell ref="A17:I17"/>
    <mergeCell ref="K17:BG17"/>
    <mergeCell ref="BH17:BR17"/>
    <mergeCell ref="BS17:CB17"/>
    <mergeCell ref="CC17:CL17"/>
    <mergeCell ref="CM17:DC17"/>
    <mergeCell ref="J12:BM12"/>
    <mergeCell ref="AQ13:AX13"/>
    <mergeCell ref="AY13:AZ13"/>
    <mergeCell ref="BA13:BG13"/>
    <mergeCell ref="A15:I16"/>
    <mergeCell ref="J15:BG16"/>
    <mergeCell ref="BH15:BR16"/>
    <mergeCell ref="A5:DC5"/>
    <mergeCell ref="A6:DC6"/>
    <mergeCell ref="A7:DC7"/>
    <mergeCell ref="A8:DC8"/>
    <mergeCell ref="J11:BM11"/>
    <mergeCell ref="A69:I69"/>
    <mergeCell ref="K69:BG69"/>
    <mergeCell ref="BH69:BR69"/>
    <mergeCell ref="BS69:CB69"/>
    <mergeCell ref="CC69:CL69"/>
    <mergeCell ref="CM69:DC69"/>
    <mergeCell ref="A70:I70"/>
    <mergeCell ref="K70:BG70"/>
    <mergeCell ref="BH70:BR70"/>
    <mergeCell ref="BS70:CB70"/>
    <mergeCell ref="CC70:CL70"/>
    <mergeCell ref="CM70:DC70"/>
    <mergeCell ref="A71:I71"/>
    <mergeCell ref="K71:BG71"/>
    <mergeCell ref="BH71:BR71"/>
    <mergeCell ref="BS71:CB71"/>
    <mergeCell ref="CC71:CL71"/>
    <mergeCell ref="CM71:DC71"/>
    <mergeCell ref="A72:I72"/>
    <mergeCell ref="K72:BG72"/>
    <mergeCell ref="BH72:BR72"/>
    <mergeCell ref="BS72:CB72"/>
    <mergeCell ref="CC72:CL72"/>
    <mergeCell ref="CM72:DC72"/>
    <mergeCell ref="BS74:CB74"/>
    <mergeCell ref="CC74:CL74"/>
    <mergeCell ref="A75:DC75"/>
    <mergeCell ref="A76:DC76"/>
    <mergeCell ref="A77:DC77"/>
    <mergeCell ref="A78:DC78"/>
    <mergeCell ref="A79:DC79"/>
    <mergeCell ref="A81:BG81"/>
    <mergeCell ref="BH81:BX81"/>
    <mergeCell ref="BY81:CM81"/>
    <mergeCell ref="CN81:DD81"/>
    <mergeCell ref="DE81:FB81"/>
    <mergeCell ref="A82:P82"/>
    <mergeCell ref="Q82:BG82"/>
    <mergeCell ref="BH82:BX82"/>
    <mergeCell ref="BY82:CM82"/>
    <mergeCell ref="CN82:DD82"/>
    <mergeCell ref="DE82:FB82"/>
    <mergeCell ref="A83:P83"/>
    <mergeCell ref="Q83:BG83"/>
    <mergeCell ref="BH83:BX83"/>
    <mergeCell ref="BY83:CM83"/>
    <mergeCell ref="CN83:DD83"/>
    <mergeCell ref="DE83:FB83"/>
    <mergeCell ref="A84:P84"/>
    <mergeCell ref="Q84:BG84"/>
    <mergeCell ref="BH84:BX84"/>
    <mergeCell ref="BY84:CM84"/>
    <mergeCell ref="CN84:DD84"/>
    <mergeCell ref="DE84:FB84"/>
    <mergeCell ref="A85:P85"/>
    <mergeCell ref="Q85:BG85"/>
    <mergeCell ref="BH85:BX85"/>
    <mergeCell ref="BY85:CM85"/>
    <mergeCell ref="CN85:DD85"/>
    <mergeCell ref="DE85:FB85"/>
    <mergeCell ref="A86:P86"/>
    <mergeCell ref="Q86:BG86"/>
    <mergeCell ref="BH86:BX86"/>
    <mergeCell ref="BY86:CM86"/>
    <mergeCell ref="CN86:DD86"/>
    <mergeCell ref="DE86:FB86"/>
    <mergeCell ref="A87:P87"/>
    <mergeCell ref="Q87:BG87"/>
    <mergeCell ref="BH87:BX87"/>
    <mergeCell ref="BY87:CM87"/>
    <mergeCell ref="CN87:DD87"/>
    <mergeCell ref="DE87:FB87"/>
    <mergeCell ref="A88:P88"/>
    <mergeCell ref="Q88:BG88"/>
    <mergeCell ref="BH88:BX88"/>
    <mergeCell ref="BY88:CM88"/>
    <mergeCell ref="CN88:DD88"/>
    <mergeCell ref="DE88:FB88"/>
    <mergeCell ref="A89:P89"/>
    <mergeCell ref="Q89:BG89"/>
    <mergeCell ref="BH89:BX89"/>
    <mergeCell ref="BY89:CM89"/>
    <mergeCell ref="CN89:DD89"/>
    <mergeCell ref="DE89:FB89"/>
    <mergeCell ref="A90:P90"/>
    <mergeCell ref="Q90:BG90"/>
    <mergeCell ref="BH90:BX90"/>
    <mergeCell ref="BY90:CM90"/>
    <mergeCell ref="CN90:DD90"/>
    <mergeCell ref="DE90:FB90"/>
    <mergeCell ref="A91:P91"/>
    <mergeCell ref="Q91:BG91"/>
    <mergeCell ref="BH91:BX91"/>
    <mergeCell ref="BY91:CM91"/>
    <mergeCell ref="CN91:DD91"/>
    <mergeCell ref="DE91:FB91"/>
    <mergeCell ref="A92:P92"/>
    <mergeCell ref="Q92:BG92"/>
    <mergeCell ref="BH92:BX92"/>
    <mergeCell ref="BY92:CM92"/>
    <mergeCell ref="CN92:DD92"/>
    <mergeCell ref="DE92:FB92"/>
    <mergeCell ref="A93:P93"/>
    <mergeCell ref="Q93:BG93"/>
    <mergeCell ref="BH93:BX93"/>
    <mergeCell ref="BY93:CM93"/>
    <mergeCell ref="CN93:DD93"/>
    <mergeCell ref="DE93:FB93"/>
    <mergeCell ref="A95:BG95"/>
    <mergeCell ref="BH95:BX95"/>
    <mergeCell ref="BY95:CM95"/>
    <mergeCell ref="CN95:DD95"/>
    <mergeCell ref="DE95:FB95"/>
    <mergeCell ref="A94:P94"/>
    <mergeCell ref="BY94:CM94"/>
    <mergeCell ref="CN94:DD94"/>
    <mergeCell ref="DE94:FB94"/>
    <mergeCell ref="A96:P96"/>
    <mergeCell ref="Q96:BG96"/>
    <mergeCell ref="BH96:BX96"/>
    <mergeCell ref="BY96:CM96"/>
    <mergeCell ref="CN96:DD96"/>
    <mergeCell ref="DE96:FB96"/>
    <mergeCell ref="A97:BG97"/>
    <mergeCell ref="BH97:BX97"/>
    <mergeCell ref="BY97:CM97"/>
    <mergeCell ref="CN97:DD97"/>
    <mergeCell ref="DE97:FB97"/>
    <mergeCell ref="A98:P98"/>
    <mergeCell ref="Q98:BG98"/>
    <mergeCell ref="BH98:BX98"/>
    <mergeCell ref="BY98:CM98"/>
    <mergeCell ref="CN98:DD98"/>
    <mergeCell ref="DE98:FB98"/>
    <mergeCell ref="A99:P99"/>
    <mergeCell ref="Q99:BG99"/>
    <mergeCell ref="BH99:BX99"/>
    <mergeCell ref="BY99:CM99"/>
    <mergeCell ref="CN99:DD99"/>
    <mergeCell ref="DE99:FB99"/>
    <mergeCell ref="A100:P100"/>
    <mergeCell ref="Q100:BG100"/>
    <mergeCell ref="BH100:BX100"/>
    <mergeCell ref="BY100:CM100"/>
    <mergeCell ref="CN100:DD100"/>
    <mergeCell ref="DE100:FB100"/>
    <mergeCell ref="A101:P101"/>
    <mergeCell ref="Q101:BG101"/>
    <mergeCell ref="BH101:BX101"/>
    <mergeCell ref="BY101:CM101"/>
    <mergeCell ref="CN101:DD101"/>
    <mergeCell ref="DE101:FB101"/>
    <mergeCell ref="A102:P102"/>
    <mergeCell ref="Q102:BG102"/>
    <mergeCell ref="BH102:BX102"/>
    <mergeCell ref="BY102:CM102"/>
    <mergeCell ref="CN102:DD102"/>
    <mergeCell ref="DE102:FB102"/>
    <mergeCell ref="A103:P103"/>
    <mergeCell ref="Q103:BG103"/>
    <mergeCell ref="BH103:BX103"/>
    <mergeCell ref="BY103:CM103"/>
    <mergeCell ref="CN103:DD103"/>
    <mergeCell ref="DE103:FB103"/>
    <mergeCell ref="A104:P104"/>
    <mergeCell ref="Q104:BG104"/>
    <mergeCell ref="BH104:BX104"/>
    <mergeCell ref="BY104:CM104"/>
    <mergeCell ref="CN104:DD104"/>
    <mergeCell ref="DE104:FB104"/>
    <mergeCell ref="A105:P105"/>
    <mergeCell ref="Q105:BG105"/>
    <mergeCell ref="BH105:BX105"/>
    <mergeCell ref="BY105:CM105"/>
    <mergeCell ref="CN105:DD105"/>
    <mergeCell ref="DE105:FB105"/>
    <mergeCell ref="A106:P106"/>
    <mergeCell ref="Q106:BG106"/>
    <mergeCell ref="BH106:BX106"/>
    <mergeCell ref="BY106:CM106"/>
    <mergeCell ref="CN106:DD106"/>
    <mergeCell ref="DE106:FB106"/>
    <mergeCell ref="A107:P107"/>
    <mergeCell ref="Q107:BG107"/>
    <mergeCell ref="BH107:BX107"/>
    <mergeCell ref="BY107:CM107"/>
    <mergeCell ref="CN107:DD107"/>
    <mergeCell ref="DE107:FB107"/>
    <mergeCell ref="A108:P108"/>
    <mergeCell ref="Q108:BG108"/>
    <mergeCell ref="BH108:BX108"/>
    <mergeCell ref="BY108:CM108"/>
    <mergeCell ref="CN108:DD108"/>
    <mergeCell ref="DE108:FB108"/>
    <mergeCell ref="A109:P109"/>
    <mergeCell ref="Q109:BG109"/>
    <mergeCell ref="BH109:BX109"/>
    <mergeCell ref="BY109:CM109"/>
    <mergeCell ref="CN109:DD109"/>
    <mergeCell ref="DE109:FB109"/>
    <mergeCell ref="A110:P110"/>
    <mergeCell ref="Q110:BG110"/>
    <mergeCell ref="BH110:BX110"/>
    <mergeCell ref="BY110:CM110"/>
    <mergeCell ref="CN110:DD110"/>
    <mergeCell ref="DE110:FB110"/>
    <mergeCell ref="A111:BG111"/>
    <mergeCell ref="BH111:BX111"/>
    <mergeCell ref="BY111:CM111"/>
    <mergeCell ref="CN111:DD111"/>
    <mergeCell ref="DE111:FB111"/>
    <mergeCell ref="A112:BG112"/>
    <mergeCell ref="BH112:BX112"/>
    <mergeCell ref="BY112:CM112"/>
    <mergeCell ref="CN112:DD112"/>
    <mergeCell ref="DE112:FB112"/>
    <mergeCell ref="A113:BG113"/>
    <mergeCell ref="BH113:BX113"/>
    <mergeCell ref="BY113:CM113"/>
    <mergeCell ref="CN113:DD113"/>
    <mergeCell ref="DE113:FB113"/>
    <mergeCell ref="A114:P114"/>
    <mergeCell ref="Q114:BG114"/>
    <mergeCell ref="BH114:BX114"/>
    <mergeCell ref="BY114:CM114"/>
    <mergeCell ref="CN114:DD114"/>
    <mergeCell ref="DE114:FB114"/>
    <mergeCell ref="A115:P115"/>
    <mergeCell ref="Q115:BG115"/>
    <mergeCell ref="BH115:BX115"/>
    <mergeCell ref="BY115:CM115"/>
    <mergeCell ref="CN115:DD115"/>
    <mergeCell ref="DE115:FB115"/>
    <mergeCell ref="A116:P116"/>
    <mergeCell ref="Q116:BG116"/>
    <mergeCell ref="BH116:BX116"/>
    <mergeCell ref="BY116:CM116"/>
    <mergeCell ref="CN116:DD116"/>
    <mergeCell ref="DE116:FB116"/>
    <mergeCell ref="A117:P117"/>
    <mergeCell ref="Q117:BG117"/>
    <mergeCell ref="BH117:BX117"/>
    <mergeCell ref="BY117:CM117"/>
    <mergeCell ref="CN117:DD117"/>
    <mergeCell ref="DE117:FB117"/>
    <mergeCell ref="A118:P118"/>
    <mergeCell ref="Q118:BG118"/>
    <mergeCell ref="BH118:BX118"/>
    <mergeCell ref="BY118:CM118"/>
    <mergeCell ref="CN118:DD118"/>
    <mergeCell ref="DE118:FB118"/>
    <mergeCell ref="A120:P120"/>
    <mergeCell ref="Q120:BG120"/>
    <mergeCell ref="BH120:BX120"/>
    <mergeCell ref="BY120:CM120"/>
    <mergeCell ref="CN120:DD120"/>
    <mergeCell ref="DE120:FB120"/>
    <mergeCell ref="A119:P119"/>
    <mergeCell ref="Q119:BG119"/>
    <mergeCell ref="BH119:BX119"/>
    <mergeCell ref="BY119:CM119"/>
    <mergeCell ref="CN119:DD119"/>
    <mergeCell ref="DE119:FB119"/>
    <mergeCell ref="A121:P121"/>
    <mergeCell ref="Q121:BG121"/>
    <mergeCell ref="BH121:BX121"/>
    <mergeCell ref="BY121:CM121"/>
    <mergeCell ref="CN121:DD121"/>
    <mergeCell ref="DE121:FB121"/>
    <mergeCell ref="A122:P122"/>
    <mergeCell ref="Q122:BG122"/>
    <mergeCell ref="BH122:BX122"/>
    <mergeCell ref="BY122:CM122"/>
    <mergeCell ref="CN122:DD122"/>
    <mergeCell ref="DE122:FB122"/>
    <mergeCell ref="A123:P123"/>
    <mergeCell ref="Q123:BG123"/>
    <mergeCell ref="BH123:BX123"/>
    <mergeCell ref="BY123:CM123"/>
    <mergeCell ref="CN123:DD123"/>
    <mergeCell ref="DE123:FB123"/>
    <mergeCell ref="A124:BG124"/>
    <mergeCell ref="BH124:BX124"/>
    <mergeCell ref="BY124:CM124"/>
    <mergeCell ref="CN124:DD124"/>
    <mergeCell ref="DE124:FB124"/>
    <mergeCell ref="A126:BG126"/>
    <mergeCell ref="BY126:CO126"/>
    <mergeCell ref="CP126:DD126"/>
    <mergeCell ref="DE126:DU126"/>
    <mergeCell ref="DV126:FT126"/>
    <mergeCell ref="A127:P127"/>
    <mergeCell ref="Q127:BG127"/>
    <mergeCell ref="BY127:CO127"/>
    <mergeCell ref="CP127:DD127"/>
    <mergeCell ref="DE127:DU127"/>
    <mergeCell ref="BH126:BX126"/>
    <mergeCell ref="BH127:BX127"/>
    <mergeCell ref="A128:P128"/>
    <mergeCell ref="Q128:BG128"/>
    <mergeCell ref="BY128:CO128"/>
    <mergeCell ref="CP128:DD128"/>
    <mergeCell ref="DE128:DU128"/>
    <mergeCell ref="A129:P129"/>
    <mergeCell ref="Q129:BG129"/>
    <mergeCell ref="BY129:CO129"/>
    <mergeCell ref="CP129:DD129"/>
    <mergeCell ref="DE129:DU129"/>
    <mergeCell ref="BH128:BX128"/>
    <mergeCell ref="BH129:BX129"/>
    <mergeCell ref="A130:P130"/>
    <mergeCell ref="Q130:BG130"/>
    <mergeCell ref="BY130:CO130"/>
    <mergeCell ref="CP130:DD130"/>
    <mergeCell ref="A131:P131"/>
    <mergeCell ref="Q131:BG131"/>
    <mergeCell ref="BY131:CO131"/>
    <mergeCell ref="CP131:DD131"/>
    <mergeCell ref="DE131:DU131"/>
    <mergeCell ref="BH130:BX130"/>
    <mergeCell ref="BH131:BX131"/>
    <mergeCell ref="A132:P132"/>
    <mergeCell ref="Q132:BG132"/>
    <mergeCell ref="BY132:CO132"/>
    <mergeCell ref="CP132:DD132"/>
    <mergeCell ref="DE132:DU132"/>
    <mergeCell ref="A133:P133"/>
    <mergeCell ref="Q133:BG133"/>
    <mergeCell ref="BY133:CO133"/>
    <mergeCell ref="CP133:DD133"/>
    <mergeCell ref="DE133:DU133"/>
    <mergeCell ref="BH132:BX132"/>
    <mergeCell ref="BH133:BX133"/>
    <mergeCell ref="A134:P134"/>
    <mergeCell ref="Q134:BG134"/>
    <mergeCell ref="BY134:CO134"/>
    <mergeCell ref="CP134:DD134"/>
    <mergeCell ref="DE134:DU134"/>
    <mergeCell ref="A135:P135"/>
    <mergeCell ref="Q135:BG135"/>
    <mergeCell ref="BY135:CO135"/>
    <mergeCell ref="CP135:DD135"/>
    <mergeCell ref="DE135:DU135"/>
    <mergeCell ref="BH134:BX134"/>
    <mergeCell ref="BH135:BX135"/>
    <mergeCell ref="A137:P137"/>
    <mergeCell ref="Q137:BG137"/>
    <mergeCell ref="BY137:CO137"/>
    <mergeCell ref="CP137:DD137"/>
    <mergeCell ref="DE137:DU137"/>
    <mergeCell ref="A136:P136"/>
    <mergeCell ref="Q136:BG136"/>
    <mergeCell ref="BY136:CO136"/>
    <mergeCell ref="CP136:DD136"/>
    <mergeCell ref="BH136:BX136"/>
    <mergeCell ref="BH137:BX137"/>
    <mergeCell ref="Q138:BG138"/>
    <mergeCell ref="BH138:BX138"/>
    <mergeCell ref="BY138:CM138"/>
    <mergeCell ref="AG10:BG10"/>
    <mergeCell ref="BT9:CB9"/>
    <mergeCell ref="CM9:CV9"/>
    <mergeCell ref="BT10:CB10"/>
    <mergeCell ref="CM10:CV10"/>
    <mergeCell ref="BS11:CB11"/>
    <mergeCell ref="CM11:CV11"/>
    <mergeCell ref="BS12:CB12"/>
    <mergeCell ref="CM12:CV12"/>
    <mergeCell ref="BS13:CB13"/>
    <mergeCell ref="CM13:CV13"/>
    <mergeCell ref="BS14:CB14"/>
    <mergeCell ref="CM14:CV14"/>
    <mergeCell ref="CD13:CJ13"/>
    <mergeCell ref="CD14:CK14"/>
    <mergeCell ref="CD10:CK10"/>
    <mergeCell ref="CD11:CK11"/>
    <mergeCell ref="CD12:CK12"/>
    <mergeCell ref="CD9:CK9"/>
    <mergeCell ref="Q94:BG94"/>
    <mergeCell ref="BH94:BX9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2024-03-26T22:06:38Z</dcterms:modified>
</cp:coreProperties>
</file>